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Folders\harmonogram\I N W\Plany Studiów\2023.2024 Programy\Programy studiów\Pedagogika studia pierwszego stopnia\Program 2022.2023\"/>
    </mc:Choice>
  </mc:AlternateContent>
  <bookViews>
    <workbookView xWindow="0" yWindow="0" windowWidth="28800" windowHeight="13590" tabRatio="698"/>
  </bookViews>
  <sheets>
    <sheet name="Harmonogram realizacji programu" sheetId="2" r:id="rId1"/>
  </sheets>
  <externalReferences>
    <externalReference r:id="rId2"/>
  </externalReferences>
  <definedNames>
    <definedName name="Kierunek">[1]Arkusz2!$C$4:$C$10</definedName>
    <definedName name="_xlnm.Print_Area" localSheetId="0">'Harmonogram realizacji programu'!$A$1:$AD$144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1" i="2" l="1"/>
  <c r="H76" i="2"/>
  <c r="G78" i="2" l="1"/>
  <c r="G54" i="2" s="1"/>
  <c r="F78" i="2"/>
  <c r="F54" i="2" s="1"/>
  <c r="I36" i="2"/>
  <c r="G36" i="2"/>
  <c r="F36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F103" i="2"/>
  <c r="H146" i="2"/>
  <c r="H145" i="2"/>
  <c r="H141" i="2"/>
  <c r="H139" i="2"/>
  <c r="H80" i="2"/>
  <c r="H81" i="2"/>
  <c r="H82" i="2"/>
  <c r="H83" i="2"/>
  <c r="H84" i="2"/>
  <c r="H85" i="2"/>
  <c r="H86" i="2"/>
  <c r="H87" i="2"/>
  <c r="H88" i="2"/>
  <c r="H89" i="2"/>
  <c r="H90" i="2"/>
  <c r="H91" i="2"/>
  <c r="H93" i="2"/>
  <c r="H94" i="2"/>
  <c r="H95" i="2"/>
  <c r="H96" i="2"/>
  <c r="H97" i="2"/>
  <c r="H98" i="2"/>
  <c r="H99" i="2"/>
  <c r="H100" i="2"/>
  <c r="H102" i="2"/>
  <c r="H79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7" i="2"/>
  <c r="H56" i="2"/>
  <c r="H49" i="2"/>
  <c r="H50" i="2"/>
  <c r="H51" i="2"/>
  <c r="H52" i="2"/>
  <c r="H53" i="2"/>
  <c r="H48" i="2"/>
  <c r="H38" i="2"/>
  <c r="H39" i="2"/>
  <c r="H40" i="2"/>
  <c r="H41" i="2"/>
  <c r="H42" i="2"/>
  <c r="H43" i="2"/>
  <c r="H44" i="2"/>
  <c r="H45" i="2"/>
  <c r="H37" i="2"/>
  <c r="H34" i="2"/>
  <c r="H35" i="2"/>
  <c r="H33" i="2"/>
  <c r="G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G140" i="2"/>
  <c r="I140" i="2"/>
  <c r="J140" i="2"/>
  <c r="J139" i="2" s="1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I78" i="2"/>
  <c r="I54" i="2" s="1"/>
  <c r="J78" i="2"/>
  <c r="J54" i="2" s="1"/>
  <c r="K78" i="2"/>
  <c r="K54" i="2" s="1"/>
  <c r="L78" i="2"/>
  <c r="L54" i="2" s="1"/>
  <c r="M78" i="2"/>
  <c r="M54" i="2"/>
  <c r="N78" i="2"/>
  <c r="N54" i="2" s="1"/>
  <c r="O78" i="2"/>
  <c r="O54" i="2"/>
  <c r="P78" i="2"/>
  <c r="P54" i="2" s="1"/>
  <c r="Q78" i="2"/>
  <c r="Q54" i="2"/>
  <c r="R78" i="2"/>
  <c r="R54" i="2" s="1"/>
  <c r="S78" i="2"/>
  <c r="S54" i="2" s="1"/>
  <c r="T78" i="2"/>
  <c r="T54" i="2" s="1"/>
  <c r="U78" i="2"/>
  <c r="U54" i="2" s="1"/>
  <c r="V78" i="2"/>
  <c r="V54" i="2" s="1"/>
  <c r="W78" i="2"/>
  <c r="W54" i="2"/>
  <c r="X78" i="2"/>
  <c r="X54" i="2" s="1"/>
  <c r="Y78" i="2"/>
  <c r="Y54" i="2" s="1"/>
  <c r="Z78" i="2"/>
  <c r="Z54" i="2" s="1"/>
  <c r="AA78" i="2"/>
  <c r="G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G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F47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G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G28" i="2"/>
  <c r="I28" i="2"/>
  <c r="J28" i="2"/>
  <c r="K28" i="2"/>
  <c r="L28" i="2"/>
  <c r="M28" i="2"/>
  <c r="M151" i="2" s="1"/>
  <c r="N28" i="2"/>
  <c r="O28" i="2"/>
  <c r="O151" i="2" s="1"/>
  <c r="P28" i="2"/>
  <c r="Q28" i="2"/>
  <c r="Q151" i="2" s="1"/>
  <c r="R28" i="2"/>
  <c r="S28" i="2"/>
  <c r="T28" i="2"/>
  <c r="U28" i="2"/>
  <c r="V28" i="2"/>
  <c r="W28" i="2"/>
  <c r="X28" i="2"/>
  <c r="Y28" i="2"/>
  <c r="Z28" i="2"/>
  <c r="AA28" i="2"/>
  <c r="F144" i="2"/>
  <c r="F140" i="2"/>
  <c r="F55" i="2"/>
  <c r="F32" i="2"/>
  <c r="F28" i="2"/>
  <c r="F139" i="2"/>
  <c r="C17" i="2"/>
  <c r="G139" i="2"/>
  <c r="I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E103" i="2"/>
  <c r="E78" i="2" s="1"/>
  <c r="D103" i="2"/>
  <c r="D78" i="2" s="1"/>
  <c r="C103" i="2"/>
  <c r="C78" i="2" s="1"/>
  <c r="C55" i="2"/>
  <c r="D55" i="2"/>
  <c r="E55" i="2"/>
  <c r="H30" i="2"/>
  <c r="H31" i="2"/>
  <c r="H28" i="2" s="1"/>
  <c r="H29" i="2"/>
  <c r="H140" i="2"/>
  <c r="P147" i="2" l="1"/>
  <c r="I151" i="2"/>
  <c r="C10" i="2" s="1"/>
  <c r="F149" i="2"/>
  <c r="C15" i="2" s="1"/>
  <c r="L149" i="2"/>
  <c r="Y147" i="2"/>
  <c r="Q147" i="2"/>
  <c r="P148" i="2" s="1"/>
  <c r="K149" i="2"/>
  <c r="K147" i="2"/>
  <c r="AA147" i="2"/>
  <c r="S147" i="2"/>
  <c r="M149" i="2"/>
  <c r="M150" i="2" s="1"/>
  <c r="J149" i="2"/>
  <c r="Z147" i="2"/>
  <c r="R151" i="2"/>
  <c r="N149" i="2"/>
  <c r="I147" i="2"/>
  <c r="X149" i="2"/>
  <c r="T149" i="2"/>
  <c r="H36" i="2"/>
  <c r="H47" i="2"/>
  <c r="T151" i="2"/>
  <c r="R149" i="2"/>
  <c r="AA151" i="2"/>
  <c r="Q149" i="2"/>
  <c r="P150" i="2" s="1"/>
  <c r="U147" i="2"/>
  <c r="I149" i="2"/>
  <c r="H32" i="2"/>
  <c r="H55" i="2"/>
  <c r="H78" i="2"/>
  <c r="H54" i="2" s="1"/>
  <c r="Z149" i="2"/>
  <c r="K151" i="2"/>
  <c r="O147" i="2"/>
  <c r="V147" i="2"/>
  <c r="S149" i="2"/>
  <c r="S150" i="2" s="1"/>
  <c r="G149" i="2"/>
  <c r="X147" i="2"/>
  <c r="T147" i="2"/>
  <c r="S148" i="2" s="1"/>
  <c r="P149" i="2"/>
  <c r="J151" i="2"/>
  <c r="J152" i="2" s="1"/>
  <c r="W151" i="2"/>
  <c r="S151" i="2"/>
  <c r="S152" i="2" s="1"/>
  <c r="Y149" i="2"/>
  <c r="Y150" i="2" s="1"/>
  <c r="U149" i="2"/>
  <c r="O149" i="2"/>
  <c r="M147" i="2"/>
  <c r="W149" i="2"/>
  <c r="L147" i="2"/>
  <c r="J147" i="2"/>
  <c r="H144" i="2"/>
  <c r="Z151" i="2"/>
  <c r="N151" i="2"/>
  <c r="M152" i="2" s="1"/>
  <c r="G151" i="2"/>
  <c r="Y151" i="2"/>
  <c r="F151" i="2"/>
  <c r="C16" i="2" s="1"/>
  <c r="U151" i="2"/>
  <c r="W147" i="2"/>
  <c r="AA149" i="2"/>
  <c r="V151" i="2"/>
  <c r="X151" i="2"/>
  <c r="R147" i="2"/>
  <c r="P151" i="2"/>
  <c r="P152" i="2" s="1"/>
  <c r="N147" i="2"/>
  <c r="F147" i="2"/>
  <c r="L151" i="2"/>
  <c r="V149" i="2"/>
  <c r="G147" i="2"/>
  <c r="AA54" i="2"/>
  <c r="C12" i="2" l="1"/>
  <c r="AC149" i="2"/>
  <c r="J150" i="2"/>
  <c r="V152" i="2"/>
  <c r="H151" i="2"/>
  <c r="C13" i="2"/>
  <c r="M148" i="2"/>
  <c r="Y148" i="2"/>
  <c r="V150" i="2"/>
  <c r="AB147" i="2"/>
  <c r="V148" i="2"/>
  <c r="AC151" i="2"/>
  <c r="AD151" i="2"/>
  <c r="AD147" i="2"/>
  <c r="AC147" i="2"/>
  <c r="H147" i="2"/>
  <c r="J148" i="2"/>
  <c r="AB149" i="2"/>
  <c r="AB150" i="2" s="1"/>
  <c r="H149" i="2"/>
  <c r="AD149" i="2"/>
  <c r="Y152" i="2"/>
  <c r="AB151" i="2"/>
  <c r="C14" i="2"/>
  <c r="C11" i="2"/>
  <c r="AB152" i="2" l="1"/>
  <c r="AB148" i="2"/>
</calcChain>
</file>

<file path=xl/sharedStrings.xml><?xml version="1.0" encoding="utf-8"?>
<sst xmlns="http://schemas.openxmlformats.org/spreadsheetml/2006/main" count="524" uniqueCount="180">
  <si>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</si>
  <si>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</si>
  <si>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</si>
  <si>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</si>
  <si>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</si>
  <si>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</si>
  <si>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</si>
  <si>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</si>
  <si>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</si>
  <si>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</si>
  <si>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</si>
  <si>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</si>
  <si>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</si>
  <si>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</si>
  <si>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</si>
  <si>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</si>
  <si>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</si>
  <si>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</si>
  <si>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</si>
  <si>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</si>
  <si>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</si>
  <si>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</si>
  <si>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</si>
  <si>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</si>
  <si>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</si>
  <si>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</si>
  <si>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</si>
  <si>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</si>
  <si>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</si>
  <si>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</si>
  <si>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</si>
  <si>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</si>
  <si>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</si>
  <si>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</si>
  <si>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</si>
  <si>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</si>
  <si>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</si>
  <si>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Obowiązuje studentów rozpoczynających studia od roku akademickiego:</t>
  </si>
  <si>
    <t>Łącznie W:</t>
  </si>
  <si>
    <t>Łącznie I:</t>
  </si>
  <si>
    <t>Łącznie ECTS</t>
  </si>
  <si>
    <t>Liczba punktów ECTS:</t>
  </si>
  <si>
    <t>Wydział:</t>
  </si>
  <si>
    <t>Instytut:</t>
  </si>
  <si>
    <t>Nauk o Wychowaniu</t>
  </si>
  <si>
    <t>Pedagogiczny</t>
  </si>
  <si>
    <t>P</t>
  </si>
  <si>
    <t>Stacjonarne</t>
  </si>
  <si>
    <t>I stopnia</t>
  </si>
  <si>
    <t>Katolicka nauka społeczna</t>
  </si>
  <si>
    <t>Pedagogika ignacjańska</t>
  </si>
  <si>
    <t>Komunikacja społeczna</t>
  </si>
  <si>
    <t>O</t>
  </si>
  <si>
    <t>W</t>
  </si>
  <si>
    <t>K</t>
  </si>
  <si>
    <t xml:space="preserve">Seminarium dyplomowe licencjackie </t>
  </si>
  <si>
    <t>Z</t>
  </si>
  <si>
    <t>S</t>
  </si>
  <si>
    <t xml:space="preserve">Wychowanie fizyczne </t>
  </si>
  <si>
    <t>Ć</t>
  </si>
  <si>
    <t>VI. PRAKTYKA ZAWODOWA</t>
  </si>
  <si>
    <t>Propedeutyka praktyk</t>
  </si>
  <si>
    <t xml:space="preserve">Praktyka zawodowa </t>
  </si>
  <si>
    <t>Wprowadzenie do pedagogiki</t>
  </si>
  <si>
    <t>Nurty i doktryny pedagogiczne</t>
  </si>
  <si>
    <t>Historia myśli pedagogicznej</t>
  </si>
  <si>
    <t>Teoretyczne podstawy wychowania</t>
  </si>
  <si>
    <t>Socjologia edukacji</t>
  </si>
  <si>
    <t>Historia filozofii</t>
  </si>
  <si>
    <t>Biomedyczne podstawy rozwoju i wychowania</t>
  </si>
  <si>
    <t>III. MODUŁ KSZTAŁCENIA OGÓLNEGO</t>
  </si>
  <si>
    <t>Psychologia ogólna</t>
  </si>
  <si>
    <t>Psychologia osobowości i rozwoju człowieka</t>
  </si>
  <si>
    <t>Pedagogika specjalna</t>
  </si>
  <si>
    <t>Teoretyczne podstawy kształcenia</t>
  </si>
  <si>
    <t>Metodyka resocjalizacji w środowisku otwartym</t>
  </si>
  <si>
    <t xml:space="preserve">Metodyka pracy w placówkach resocjalizacyjnych </t>
  </si>
  <si>
    <t>Metodyka i organizacja pracy pedagoga szkolnego</t>
  </si>
  <si>
    <t>Psychologia kliniczna</t>
  </si>
  <si>
    <t>Wprowadzenie do pedagogiki szkolnej</t>
  </si>
  <si>
    <t xml:space="preserve">Profilaktyka i terapia niepowodzeń szkolnych </t>
  </si>
  <si>
    <t>Współpraca szkoły z rodziną i środowiskiem lokalnym</t>
  </si>
  <si>
    <t xml:space="preserve">Podstawy diagnozy pedagogicznej </t>
  </si>
  <si>
    <t>Programy profilaktyczne: diganoza, metodyka, ewaluacja</t>
  </si>
  <si>
    <t>Wprowadzenie do pedagogiki opiekuńczej</t>
  </si>
  <si>
    <t>Profilaktyka szkolna</t>
  </si>
  <si>
    <t>Doradztwo zadowowe</t>
  </si>
  <si>
    <t>Promocja zdrowia</t>
  </si>
  <si>
    <t>Poradnictwo pedagogiczne</t>
  </si>
  <si>
    <t>Prawo oświatowe</t>
  </si>
  <si>
    <t>Profilaktyka uzależnień</t>
  </si>
  <si>
    <t>Teoretyczne podstawy kształenia</t>
  </si>
  <si>
    <t>Metodyka pracy korekcyjno-kompensacyjnej</t>
  </si>
  <si>
    <t>Metodyka pracy z grupą</t>
  </si>
  <si>
    <t>Organizacja zajęć pozalekcyjnych z metodyką</t>
  </si>
  <si>
    <t>Wprowadzenie do pedagogiki resocjalizacyjnej</t>
  </si>
  <si>
    <t>Psychologia kliniczna z psychopatologią</t>
  </si>
  <si>
    <t>Profilaktyka społeczna</t>
  </si>
  <si>
    <t>Prawne podstawy resocjalizacji</t>
  </si>
  <si>
    <t>Podstawy diagnozy psychopedagogicznej</t>
  </si>
  <si>
    <t>Podstawy kryminologii</t>
  </si>
  <si>
    <t>Patologie społeczne</t>
  </si>
  <si>
    <t>Reintegracja społeczna</t>
  </si>
  <si>
    <t>Podstawy diagnozy w resocjalizacji</t>
  </si>
  <si>
    <t>Terapia w resocjalizacji</t>
  </si>
  <si>
    <t>Podstawy terapii uzależnień</t>
  </si>
  <si>
    <t>Emisja głosu</t>
  </si>
  <si>
    <t>W/Ć</t>
  </si>
  <si>
    <t>Wykład z zakresu edukacji religijnej</t>
  </si>
  <si>
    <t>Wykład w języku obcym</t>
  </si>
  <si>
    <t>Wprowadzenie do logopedii</t>
  </si>
  <si>
    <t>Terapia zaburzeń emocjonalnych</t>
  </si>
  <si>
    <t>Nauka o języku dla logopedów. Morfologia, semantyka i składnia</t>
  </si>
  <si>
    <t>Fonetyka języka polskiego z elementami ortofonii i kultura języka polskiego</t>
  </si>
  <si>
    <t>Kształtowanie się i rozwój mowy dziecka</t>
  </si>
  <si>
    <t>Neurologia dzieci, dorosłych i osób starszych. Neurologiczne aspekty mowy</t>
  </si>
  <si>
    <t>Podstawy ortodoncji</t>
  </si>
  <si>
    <t>Foniatria</t>
  </si>
  <si>
    <t>Audiologia</t>
  </si>
  <si>
    <t>Emisja głosu i dykcja</t>
  </si>
  <si>
    <t>Terapia logopedyczna jako proces terapeutyczny</t>
  </si>
  <si>
    <t>Metody badań logopedycznych i klasyfikacje zaburzeń mowy</t>
  </si>
  <si>
    <t>Niedokształcenie mowy o typie afazji u dzieci i afazja u osób dorosłych</t>
  </si>
  <si>
    <t>Elementy surdologopedii</t>
  </si>
  <si>
    <t>Oligofazja i zaburzenia mowy w złożonych zespołach chorobowych</t>
  </si>
  <si>
    <t>Specyficzne zaburzenia językowe</t>
  </si>
  <si>
    <t>Logoneurozy</t>
  </si>
  <si>
    <t>Elementy tyflologopedii</t>
  </si>
  <si>
    <t>Anartria i dyzartria</t>
  </si>
  <si>
    <t>Mowa dzieci z wadami rozszczepowymi</t>
  </si>
  <si>
    <t>Terapia mowy u osób z dysfagią i po laryngektomii</t>
  </si>
  <si>
    <t>Elementy psycholingwistyki i socjolingwistyki</t>
  </si>
  <si>
    <t>Multilingwizm</t>
  </si>
  <si>
    <t>Dysleksja</t>
  </si>
  <si>
    <t>Komunikacja wspomagająca i alternatywna</t>
  </si>
  <si>
    <t>Wspomaganie rozwoju psychoruchowego z elementami integracji sensorycznej</t>
  </si>
  <si>
    <t>Język obcy nowożytny</t>
  </si>
  <si>
    <t>Proseminarium metodologiczne</t>
  </si>
  <si>
    <t>Metodyka pracy naukowej i ochrona własności intelektualnej</t>
  </si>
  <si>
    <t>Technologie informacyjne</t>
  </si>
  <si>
    <t>Etyka zawodowa</t>
  </si>
  <si>
    <t>F</t>
  </si>
  <si>
    <t>Metody twórczej resocjalizacji I</t>
  </si>
  <si>
    <t>Metody twórczej resocjalizacji II</t>
  </si>
  <si>
    <t>Podstawy terapii pedagogicznej</t>
  </si>
  <si>
    <t>Podstawy języka migowego dla logopedów</t>
  </si>
  <si>
    <t>PEDAGOGIKA</t>
  </si>
  <si>
    <t>Ogólnoakademicki</t>
  </si>
  <si>
    <t>Łącznie w programie przy realizacji zakresu: Resocjalizacja kreująca</t>
  </si>
  <si>
    <t>Łącznie w programie przy realizacji zakresu: Pedagogika szkolna z profilaktyką społeczną</t>
  </si>
  <si>
    <t>Łącznie w programie przy realizacji zakresu: Logopedia</t>
  </si>
  <si>
    <t xml:space="preserve">VII. MODUŁ: PRZEDMIOTY BEZ PUNKTÓW ECTS </t>
  </si>
  <si>
    <t>IV. PRZYGOTOWANIE PEDAGOGICZNO-PSYCHOLOGICZNE</t>
  </si>
  <si>
    <t>V. ZAKRESY</t>
  </si>
  <si>
    <t xml:space="preserve">   Ć</t>
  </si>
  <si>
    <t>Pierwsza pomoc przedmedyczna</t>
  </si>
  <si>
    <t xml:space="preserve">Metodologia badań pedagogicznych </t>
  </si>
  <si>
    <t>Projektowanie programów wychowawczo-profilaktycznych</t>
  </si>
  <si>
    <t>Anatomia, fizjologia i patofizjologia narządów percepcji i ekspresji mowy</t>
  </si>
  <si>
    <t>Konwersatorium w zakresie treści specjalnościowych</t>
  </si>
  <si>
    <t>Wsparcie dziecka ze specjalnymi potrzebami edukacyjnymi</t>
  </si>
  <si>
    <t>Zaburzenia komunikacji w spektrum autyzmu</t>
  </si>
  <si>
    <t>Psychogenne i środowiskowe zaburzenia mowy - opóźniony rozwój mowy i schizofazje</t>
  </si>
  <si>
    <t xml:space="preserve"> Profilaktyka i wczesna interwencja logopedyczna</t>
  </si>
  <si>
    <t>Załącznik nr ……………..  do Uchwały Senatu Akademii Ignatianum w Krakowie z dnia ………………………..</t>
  </si>
  <si>
    <t>ZAKRES KSZTAŁCENIA: Resocjalizacja kreująca</t>
  </si>
  <si>
    <t>ZAKRES KSZTAŁCENIA: Pedagogika szkolna z profilaktyką społeczną</t>
  </si>
  <si>
    <t>ZAKRES KSZTAŁCENIA: Logopedia</t>
  </si>
  <si>
    <t>Psychologia kliniczna dzieci i młodzieży</t>
  </si>
  <si>
    <t>Wybrane zagadnienia pracy z uczniem zdolnym</t>
  </si>
  <si>
    <t>Szkolenie BHWPiK (kurs e-learningowy)</t>
  </si>
  <si>
    <t>EL</t>
  </si>
  <si>
    <t>Zaburzenia artykulacji - dyslalie, alalie</t>
  </si>
  <si>
    <t>Praktyka zawodowa. Praktyka psychologiczno-pedagogiczna</t>
  </si>
  <si>
    <t>Liczba godzin kontaktowych (bez praktyk) - zakres: Resocjalizacja kreująca</t>
  </si>
  <si>
    <t>Liczba godzin kontaktowych (bez praktyk) - zakres: Pedagogika szkolna z profilaktyką społeczną</t>
  </si>
  <si>
    <t>Liczba godzin kontaktowych (bez praktyk) - zakres: Logopedia</t>
  </si>
  <si>
    <t>Liczba godzin kontaktowych z praktykami - zakres: Resocjalizacja kreująca</t>
  </si>
  <si>
    <t>Liczba godzin kontaktowych z praktykami - zakres: Pedagogika szkolna z profilaktyką społeczną</t>
  </si>
  <si>
    <t>Liczba godzin kontaktowych z praktykami - zakres: Logopedia: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</si>
</sst>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1"/>
      <color indexed="10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i/>
      <sz val="11"/>
      <color indexed="10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indexed="8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3F3F76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11" borderId="30" applyNumberFormat="0" applyAlignment="0" applyProtection="0"/>
  </cellStyleXfs>
  <cellXfs count="333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12" borderId="0" xfId="0" applyFont="1" applyFill="1"/>
    <xf numFmtId="0" fontId="4" fillId="12" borderId="0" xfId="0" applyFont="1" applyFill="1" applyAlignment="1">
      <alignment horizontal="center"/>
    </xf>
    <xf numFmtId="0" fontId="3" fillId="12" borderId="0" xfId="0" applyFont="1" applyFill="1"/>
    <xf numFmtId="0" fontId="6" fillId="12" borderId="0" xfId="0" applyFont="1" applyFill="1"/>
    <xf numFmtId="0" fontId="7" fillId="12" borderId="0" xfId="0" applyFont="1" applyFill="1"/>
    <xf numFmtId="0" fontId="3" fillId="12" borderId="0" xfId="0" applyFont="1" applyFill="1" applyProtection="1">
      <protection locked="0"/>
    </xf>
    <xf numFmtId="0" fontId="4" fillId="12" borderId="0" xfId="0" applyFont="1" applyFill="1" applyProtection="1">
      <protection locked="0"/>
    </xf>
    <xf numFmtId="0" fontId="8" fillId="12" borderId="0" xfId="0" applyFont="1" applyFill="1" applyProtection="1">
      <protection locked="0"/>
    </xf>
    <xf numFmtId="0" fontId="9" fillId="12" borderId="0" xfId="0" applyFont="1" applyFill="1"/>
    <xf numFmtId="0" fontId="10" fillId="12" borderId="0" xfId="0" applyFont="1" applyFill="1"/>
    <xf numFmtId="0" fontId="9" fillId="12" borderId="0" xfId="0" applyFont="1" applyFill="1" applyAlignment="1">
      <alignment horizontal="center"/>
    </xf>
    <xf numFmtId="0" fontId="11" fillId="12" borderId="0" xfId="0" applyFont="1" applyFill="1" applyAlignment="1">
      <alignment horizontal="center"/>
    </xf>
    <xf numFmtId="0" fontId="11" fillId="12" borderId="0" xfId="0" applyFont="1" applyFill="1"/>
    <xf numFmtId="0" fontId="5" fillId="12" borderId="0" xfId="0" applyFont="1" applyFill="1" applyAlignment="1">
      <alignment horizontal="center"/>
    </xf>
    <xf numFmtId="0" fontId="5" fillId="12" borderId="0" xfId="0" applyFont="1" applyFill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12" borderId="0" xfId="0" applyFont="1" applyFill="1" applyBorder="1"/>
    <xf numFmtId="0" fontId="4" fillId="12" borderId="0" xfId="0" applyFont="1" applyFill="1" applyBorder="1"/>
    <xf numFmtId="0" fontId="12" fillId="12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12" borderId="0" xfId="0" applyFont="1" applyFill="1" applyBorder="1" applyAlignment="1">
      <alignment horizontal="center"/>
    </xf>
    <xf numFmtId="0" fontId="9" fillId="12" borderId="0" xfId="0" applyFont="1" applyFill="1" applyBorder="1"/>
    <xf numFmtId="0" fontId="14" fillId="12" borderId="0" xfId="0" applyFont="1" applyFill="1" applyBorder="1" applyAlignment="1" applyProtection="1">
      <alignment horizontal="center"/>
      <protection hidden="1"/>
    </xf>
    <xf numFmtId="0" fontId="5" fillId="12" borderId="0" xfId="0" applyFont="1" applyFill="1" applyBorder="1" applyAlignment="1" applyProtection="1">
      <alignment horizontal="left"/>
      <protection hidden="1"/>
    </xf>
    <xf numFmtId="0" fontId="15" fillId="12" borderId="0" xfId="0" applyFont="1" applyFill="1" applyAlignment="1" applyProtection="1">
      <alignment horizontal="left"/>
      <protection hidden="1"/>
    </xf>
    <xf numFmtId="0" fontId="16" fillId="12" borderId="0" xfId="0" applyFont="1" applyFill="1" applyBorder="1"/>
    <xf numFmtId="0" fontId="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12" borderId="6" xfId="0" applyFont="1" applyFill="1" applyBorder="1" applyAlignment="1"/>
    <xf numFmtId="0" fontId="11" fillId="12" borderId="7" xfId="0" applyFont="1" applyFill="1" applyBorder="1" applyAlignment="1"/>
    <xf numFmtId="0" fontId="10" fillId="12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left"/>
    </xf>
    <xf numFmtId="0" fontId="9" fillId="12" borderId="0" xfId="0" applyFont="1" applyFill="1" applyBorder="1" applyAlignment="1"/>
    <xf numFmtId="0" fontId="21" fillId="0" borderId="0" xfId="0" applyFont="1"/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0" fillId="2" borderId="6" xfId="0" applyFont="1" applyFill="1" applyBorder="1" applyAlignment="1"/>
    <xf numFmtId="0" fontId="20" fillId="2" borderId="7" xfId="0" applyFont="1" applyFill="1" applyBorder="1" applyAlignment="1"/>
    <xf numFmtId="0" fontId="20" fillId="2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4" borderId="1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3" xfId="0" applyFont="1" applyBorder="1"/>
    <xf numFmtId="0" fontId="22" fillId="0" borderId="1" xfId="0" applyFont="1" applyBorder="1"/>
    <xf numFmtId="0" fontId="22" fillId="0" borderId="4" xfId="0" applyFont="1" applyBorder="1"/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3" borderId="3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/>
      <protection locked="0"/>
    </xf>
    <xf numFmtId="0" fontId="22" fillId="0" borderId="8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0" fillId="2" borderId="11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2" fillId="12" borderId="15" xfId="0" applyFont="1" applyFill="1" applyBorder="1" applyAlignment="1" applyProtection="1">
      <alignment wrapText="1"/>
      <protection locked="0"/>
    </xf>
    <xf numFmtId="0" fontId="22" fillId="12" borderId="16" xfId="0" applyFont="1" applyFill="1" applyBorder="1" applyAlignment="1" applyProtection="1">
      <alignment wrapText="1"/>
      <protection locked="0"/>
    </xf>
    <xf numFmtId="0" fontId="22" fillId="12" borderId="1" xfId="0" applyFont="1" applyFill="1" applyBorder="1" applyAlignment="1" applyProtection="1">
      <alignment wrapText="1"/>
      <protection locked="0"/>
    </xf>
    <xf numFmtId="0" fontId="22" fillId="4" borderId="7" xfId="0" applyFont="1" applyFill="1" applyBorder="1" applyAlignment="1">
      <alignment horizont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6" xfId="0" applyFont="1" applyBorder="1"/>
    <xf numFmtId="0" fontId="20" fillId="2" borderId="6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22" fillId="0" borderId="6" xfId="0" applyFont="1" applyFill="1" applyBorder="1"/>
    <xf numFmtId="0" fontId="22" fillId="0" borderId="1" xfId="0" applyFont="1" applyFill="1" applyBorder="1" applyAlignment="1">
      <alignment horizontal="center"/>
    </xf>
    <xf numFmtId="0" fontId="25" fillId="11" borderId="30" xfId="1" applyFont="1" applyAlignment="1">
      <alignment horizontal="center"/>
    </xf>
    <xf numFmtId="0" fontId="22" fillId="0" borderId="1" xfId="0" applyFont="1" applyFill="1" applyBorder="1" applyAlignment="1" applyProtection="1">
      <alignment wrapText="1"/>
      <protection locked="0"/>
    </xf>
    <xf numFmtId="0" fontId="22" fillId="12" borderId="3" xfId="0" applyFont="1" applyFill="1" applyBorder="1" applyAlignment="1">
      <alignment horizontal="center"/>
    </xf>
    <xf numFmtId="0" fontId="22" fillId="12" borderId="1" xfId="0" applyFont="1" applyFill="1" applyBorder="1" applyAlignment="1">
      <alignment horizontal="center"/>
    </xf>
    <xf numFmtId="0" fontId="22" fillId="12" borderId="6" xfId="0" applyFont="1" applyFill="1" applyBorder="1" applyAlignment="1">
      <alignment horizontal="center"/>
    </xf>
    <xf numFmtId="0" fontId="22" fillId="14" borderId="10" xfId="0" applyFont="1" applyFill="1" applyBorder="1" applyAlignment="1">
      <alignment horizontal="center"/>
    </xf>
    <xf numFmtId="0" fontId="22" fillId="14" borderId="1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/>
    </xf>
    <xf numFmtId="0" fontId="21" fillId="0" borderId="1" xfId="0" applyFont="1" applyBorder="1"/>
    <xf numFmtId="0" fontId="21" fillId="0" borderId="4" xfId="0" applyFont="1" applyBorder="1"/>
    <xf numFmtId="0" fontId="20" fillId="5" borderId="1" xfId="0" applyFont="1" applyFill="1" applyBorder="1" applyAlignment="1">
      <alignment horizontal="center"/>
    </xf>
    <xf numFmtId="0" fontId="22" fillId="0" borderId="0" xfId="0" applyFont="1" applyFill="1" applyBorder="1"/>
    <xf numFmtId="0" fontId="22" fillId="12" borderId="6" xfId="0" applyFont="1" applyFill="1" applyBorder="1"/>
    <xf numFmtId="0" fontId="22" fillId="15" borderId="1" xfId="0" applyFont="1" applyFill="1" applyBorder="1" applyAlignment="1">
      <alignment horizontal="center"/>
    </xf>
    <xf numFmtId="0" fontId="22" fillId="15" borderId="6" xfId="0" applyFont="1" applyFill="1" applyBorder="1" applyAlignment="1">
      <alignment horizontal="center"/>
    </xf>
    <xf numFmtId="0" fontId="22" fillId="12" borderId="4" xfId="0" applyFont="1" applyFill="1" applyBorder="1" applyAlignment="1">
      <alignment horizontal="center"/>
    </xf>
    <xf numFmtId="0" fontId="22" fillId="12" borderId="5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22" fillId="14" borderId="6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12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0" fillId="13" borderId="1" xfId="0" applyFont="1" applyFill="1" applyBorder="1" applyAlignment="1">
      <alignment vertical="center"/>
    </xf>
    <xf numFmtId="0" fontId="20" fillId="13" borderId="1" xfId="0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center" vertical="center"/>
    </xf>
    <xf numFmtId="0" fontId="20" fillId="17" borderId="6" xfId="0" applyFont="1" applyFill="1" applyBorder="1"/>
    <xf numFmtId="0" fontId="20" fillId="17" borderId="1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2" fillId="0" borderId="1" xfId="0" applyFont="1" applyFill="1" applyBorder="1"/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3" borderId="5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7" fillId="0" borderId="1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0" fillId="13" borderId="2" xfId="0" applyFont="1" applyFill="1" applyBorder="1" applyAlignment="1">
      <alignment horizontal="center" vertical="center"/>
    </xf>
    <xf numFmtId="0" fontId="22" fillId="12" borderId="31" xfId="0" applyFont="1" applyFill="1" applyBorder="1" applyAlignment="1">
      <alignment horizontal="center"/>
    </xf>
    <xf numFmtId="0" fontId="22" fillId="12" borderId="32" xfId="0" applyFont="1" applyFill="1" applyBorder="1" applyAlignment="1">
      <alignment horizontal="center"/>
    </xf>
    <xf numFmtId="0" fontId="22" fillId="12" borderId="33" xfId="0" applyFont="1" applyFill="1" applyBorder="1" applyAlignment="1">
      <alignment horizontal="center"/>
    </xf>
    <xf numFmtId="0" fontId="22" fillId="12" borderId="34" xfId="0" applyFont="1" applyFill="1" applyBorder="1" applyAlignment="1">
      <alignment horizontal="center"/>
    </xf>
    <xf numFmtId="0" fontId="22" fillId="12" borderId="35" xfId="0" applyFont="1" applyFill="1" applyBorder="1" applyAlignment="1">
      <alignment horizontal="center"/>
    </xf>
    <xf numFmtId="0" fontId="22" fillId="12" borderId="27" xfId="0" applyFont="1" applyFill="1" applyBorder="1" applyAlignment="1">
      <alignment horizontal="center"/>
    </xf>
    <xf numFmtId="0" fontId="22" fillId="12" borderId="2" xfId="0" applyFont="1" applyFill="1" applyBorder="1" applyAlignment="1">
      <alignment horizontal="center"/>
    </xf>
    <xf numFmtId="0" fontId="22" fillId="12" borderId="25" xfId="0" applyFont="1" applyFill="1" applyBorder="1" applyAlignment="1">
      <alignment horizontal="center"/>
    </xf>
    <xf numFmtId="0" fontId="22" fillId="12" borderId="29" xfId="0" applyFont="1" applyFill="1" applyBorder="1" applyAlignment="1">
      <alignment horizontal="center"/>
    </xf>
    <xf numFmtId="0" fontId="22" fillId="12" borderId="28" xfId="0" applyFont="1" applyFill="1" applyBorder="1" applyAlignment="1">
      <alignment horizontal="center"/>
    </xf>
    <xf numFmtId="0" fontId="22" fillId="12" borderId="26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3" fillId="0" borderId="4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/>
    </xf>
    <xf numFmtId="0" fontId="20" fillId="13" borderId="6" xfId="0" applyFont="1" applyFill="1" applyBorder="1" applyAlignment="1">
      <alignment horizontal="center" vertical="center"/>
    </xf>
    <xf numFmtId="0" fontId="20" fillId="17" borderId="6" xfId="0" applyFont="1" applyFill="1" applyBorder="1" applyAlignment="1">
      <alignment horizontal="center"/>
    </xf>
    <xf numFmtId="0" fontId="27" fillId="16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/>
    </xf>
    <xf numFmtId="0" fontId="20" fillId="13" borderId="29" xfId="0" applyFont="1" applyFill="1" applyBorder="1" applyAlignment="1">
      <alignment horizontal="center" vertical="center"/>
    </xf>
    <xf numFmtId="0" fontId="20" fillId="17" borderId="5" xfId="0" applyFont="1" applyFill="1" applyBorder="1" applyAlignment="1">
      <alignment horizontal="center"/>
    </xf>
    <xf numFmtId="0" fontId="20" fillId="13" borderId="5" xfId="0" applyFont="1" applyFill="1" applyBorder="1" applyAlignment="1">
      <alignment horizontal="center" vertical="center"/>
    </xf>
    <xf numFmtId="0" fontId="27" fillId="16" borderId="5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2" fillId="0" borderId="0" xfId="0" applyFont="1" applyBorder="1"/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5" borderId="8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20" fillId="13" borderId="27" xfId="0" applyFont="1" applyFill="1" applyBorder="1" applyAlignment="1">
      <alignment horizontal="center" vertical="center"/>
    </xf>
    <xf numFmtId="0" fontId="20" fillId="13" borderId="25" xfId="0" applyFont="1" applyFill="1" applyBorder="1" applyAlignment="1">
      <alignment horizontal="center" vertical="center"/>
    </xf>
    <xf numFmtId="0" fontId="20" fillId="17" borderId="3" xfId="0" applyFont="1" applyFill="1" applyBorder="1" applyAlignment="1">
      <alignment horizontal="center"/>
    </xf>
    <xf numFmtId="0" fontId="20" fillId="17" borderId="4" xfId="0" applyFont="1" applyFill="1" applyBorder="1" applyAlignment="1">
      <alignment horizontal="center"/>
    </xf>
    <xf numFmtId="0" fontId="20" fillId="13" borderId="3" xfId="0" applyFont="1" applyFill="1" applyBorder="1" applyAlignment="1">
      <alignment horizontal="center" vertical="center"/>
    </xf>
    <xf numFmtId="0" fontId="20" fillId="13" borderId="4" xfId="0" applyFont="1" applyFill="1" applyBorder="1" applyAlignment="1">
      <alignment horizontal="center" vertical="center"/>
    </xf>
    <xf numFmtId="0" fontId="27" fillId="16" borderId="3" xfId="0" applyFont="1" applyFill="1" applyBorder="1" applyAlignment="1">
      <alignment horizontal="center" vertical="center"/>
    </xf>
    <xf numFmtId="0" fontId="27" fillId="16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" xfId="0" applyFont="1" applyBorder="1"/>
    <xf numFmtId="0" fontId="22" fillId="12" borderId="12" xfId="0" applyFont="1" applyFill="1" applyBorder="1" applyAlignment="1">
      <alignment horizontal="center"/>
    </xf>
    <xf numFmtId="0" fontId="22" fillId="12" borderId="10" xfId="0" applyFont="1" applyFill="1" applyBorder="1" applyAlignment="1">
      <alignment horizontal="center"/>
    </xf>
    <xf numFmtId="0" fontId="22" fillId="12" borderId="13" xfId="0" applyFont="1" applyFill="1" applyBorder="1" applyAlignment="1">
      <alignment horizontal="center"/>
    </xf>
    <xf numFmtId="0" fontId="20" fillId="13" borderId="38" xfId="0" applyFont="1" applyFill="1" applyBorder="1" applyAlignment="1">
      <alignment horizontal="center" vertical="center"/>
    </xf>
    <xf numFmtId="0" fontId="20" fillId="13" borderId="39" xfId="0" applyFont="1" applyFill="1" applyBorder="1" applyAlignment="1">
      <alignment horizontal="center" vertical="center"/>
    </xf>
    <xf numFmtId="0" fontId="20" fillId="13" borderId="40" xfId="0" applyFont="1" applyFill="1" applyBorder="1" applyAlignment="1">
      <alignment horizontal="center" vertical="center"/>
    </xf>
    <xf numFmtId="0" fontId="22" fillId="12" borderId="14" xfId="0" applyFont="1" applyFill="1" applyBorder="1" applyAlignment="1">
      <alignment horizontal="center"/>
    </xf>
    <xf numFmtId="0" fontId="22" fillId="12" borderId="11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14" borderId="1" xfId="0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22" fillId="12" borderId="1" xfId="0" applyFont="1" applyFill="1" applyBorder="1" applyAlignment="1">
      <alignment wrapText="1"/>
    </xf>
    <xf numFmtId="0" fontId="20" fillId="13" borderId="2" xfId="0" applyFont="1" applyFill="1" applyBorder="1" applyAlignment="1">
      <alignment vertical="center"/>
    </xf>
    <xf numFmtId="0" fontId="20" fillId="13" borderId="28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12" borderId="41" xfId="0" applyFont="1" applyFill="1" applyBorder="1"/>
    <xf numFmtId="0" fontId="22" fillId="0" borderId="32" xfId="0" applyFont="1" applyBorder="1" applyAlignment="1">
      <alignment horizontal="center"/>
    </xf>
    <xf numFmtId="0" fontId="22" fillId="15" borderId="32" xfId="0" applyFont="1" applyFill="1" applyBorder="1" applyAlignment="1">
      <alignment horizontal="center"/>
    </xf>
    <xf numFmtId="0" fontId="22" fillId="15" borderId="41" xfId="0" applyFont="1" applyFill="1" applyBorder="1" applyAlignment="1">
      <alignment horizontal="center"/>
    </xf>
    <xf numFmtId="0" fontId="22" fillId="15" borderId="35" xfId="0" applyFont="1" applyFill="1" applyBorder="1" applyAlignment="1">
      <alignment horizontal="center"/>
    </xf>
    <xf numFmtId="0" fontId="22" fillId="14" borderId="1" xfId="1" applyFont="1" applyFill="1" applyBorder="1" applyAlignment="1">
      <alignment horizontal="center"/>
    </xf>
    <xf numFmtId="0" fontId="22" fillId="14" borderId="42" xfId="1" applyFont="1" applyFill="1" applyBorder="1" applyAlignment="1">
      <alignment horizontal="center"/>
    </xf>
    <xf numFmtId="0" fontId="22" fillId="18" borderId="1" xfId="0" applyFont="1" applyFill="1" applyBorder="1" applyAlignment="1">
      <alignment horizontal="center"/>
    </xf>
    <xf numFmtId="0" fontId="22" fillId="18" borderId="6" xfId="0" applyFont="1" applyFill="1" applyBorder="1" applyAlignment="1">
      <alignment horizontal="center"/>
    </xf>
    <xf numFmtId="0" fontId="22" fillId="18" borderId="30" xfId="1" applyFont="1" applyFill="1" applyAlignment="1">
      <alignment horizontal="center"/>
    </xf>
    <xf numFmtId="0" fontId="24" fillId="0" borderId="43" xfId="0" applyFont="1" applyBorder="1" applyAlignment="1">
      <alignment vertical="center" wrapText="1"/>
    </xf>
    <xf numFmtId="0" fontId="22" fillId="12" borderId="6" xfId="0" applyFont="1" applyFill="1" applyBorder="1" applyAlignment="1">
      <alignment wrapText="1"/>
    </xf>
    <xf numFmtId="0" fontId="22" fillId="14" borderId="18" xfId="1" applyFont="1" applyFill="1" applyBorder="1" applyAlignment="1">
      <alignment horizontal="center"/>
    </xf>
    <xf numFmtId="0" fontId="22" fillId="0" borderId="5" xfId="0" applyFont="1" applyBorder="1"/>
    <xf numFmtId="0" fontId="22" fillId="0" borderId="9" xfId="0" applyFont="1" applyFill="1" applyBorder="1" applyAlignment="1" applyProtection="1">
      <alignment wrapText="1"/>
      <protection locked="0"/>
    </xf>
    <xf numFmtId="0" fontId="22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/>
    </xf>
    <xf numFmtId="0" fontId="22" fillId="0" borderId="0" xfId="0" applyFont="1"/>
    <xf numFmtId="0" fontId="22" fillId="0" borderId="36" xfId="0" applyFont="1" applyBorder="1"/>
    <xf numFmtId="0" fontId="22" fillId="0" borderId="37" xfId="0" applyFont="1" applyBorder="1"/>
    <xf numFmtId="0" fontId="22" fillId="0" borderId="1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2" fillId="0" borderId="1" xfId="0" applyFont="1" applyFill="1" applyBorder="1" applyProtection="1"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14" fillId="12" borderId="1" xfId="0" applyFont="1" applyFill="1" applyBorder="1" applyAlignment="1" applyProtection="1">
      <alignment horizontal="left"/>
      <protection hidden="1"/>
    </xf>
    <xf numFmtId="0" fontId="14" fillId="12" borderId="6" xfId="0" applyFont="1" applyFill="1" applyBorder="1" applyAlignment="1" applyProtection="1">
      <alignment horizontal="left" wrapText="1"/>
      <protection hidden="1"/>
    </xf>
    <xf numFmtId="0" fontId="14" fillId="12" borderId="5" xfId="0" applyFont="1" applyFill="1" applyBorder="1" applyAlignment="1" applyProtection="1">
      <alignment horizontal="left" wrapText="1"/>
      <protection hidden="1"/>
    </xf>
    <xf numFmtId="0" fontId="9" fillId="12" borderId="1" xfId="0" applyFont="1" applyFill="1" applyBorder="1" applyAlignment="1">
      <alignment horizontal="left"/>
    </xf>
    <xf numFmtId="0" fontId="20" fillId="0" borderId="2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8" borderId="23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wrapText="1"/>
    </xf>
    <xf numFmtId="0" fontId="18" fillId="12" borderId="0" xfId="0" applyFont="1" applyFill="1" applyBorder="1" applyAlignment="1">
      <alignment horizontal="left"/>
    </xf>
    <xf numFmtId="0" fontId="20" fillId="4" borderId="23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0" fontId="11" fillId="12" borderId="26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0" fillId="12" borderId="0" xfId="0" applyFont="1" applyFill="1" applyBorder="1" applyAlignment="1">
      <alignment horizontal="center"/>
    </xf>
    <xf numFmtId="0" fontId="5" fillId="12" borderId="1" xfId="0" applyFont="1" applyFill="1" applyBorder="1" applyAlignment="1" applyProtection="1">
      <alignment horizontal="left"/>
      <protection hidden="1"/>
    </xf>
    <xf numFmtId="0" fontId="20" fillId="6" borderId="2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9" borderId="23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4" xfId="0" applyFont="1" applyFill="1" applyBorder="1" applyAlignment="1">
      <alignment horizontal="center" vertical="center"/>
    </xf>
    <xf numFmtId="0" fontId="20" fillId="10" borderId="20" xfId="0" applyFont="1" applyFill="1" applyBorder="1" applyAlignment="1">
      <alignment horizontal="center" vertical="center"/>
    </xf>
    <xf numFmtId="0" fontId="20" fillId="10" borderId="21" xfId="0" applyFont="1" applyFill="1" applyBorder="1" applyAlignment="1">
      <alignment horizontal="center" vertical="center"/>
    </xf>
    <xf numFmtId="0" fontId="20" fillId="10" borderId="22" xfId="0" applyFont="1" applyFill="1" applyBorder="1" applyAlignment="1">
      <alignment horizontal="center" vertical="center"/>
    </xf>
    <xf numFmtId="0" fontId="5" fillId="12" borderId="1" xfId="0" applyFont="1" applyFill="1" applyBorder="1" applyAlignment="1" applyProtection="1">
      <alignment horizontal="left"/>
      <protection locked="0" hidden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5" borderId="6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  <xf numFmtId="0" fontId="26" fillId="0" borderId="28" xfId="0" applyFont="1" applyBorder="1" applyAlignment="1">
      <alignment horizontal="left" vertical="top"/>
    </xf>
    <xf numFmtId="0" fontId="26" fillId="0" borderId="26" xfId="0" applyFont="1" applyBorder="1" applyAlignment="1">
      <alignment horizontal="left" vertical="top"/>
    </xf>
    <xf numFmtId="0" fontId="20" fillId="0" borderId="1" xfId="0" applyFont="1" applyBorder="1" applyAlignment="1">
      <alignment horizontal="center" vertical="center"/>
    </xf>
    <xf numFmtId="0" fontId="14" fillId="12" borderId="1" xfId="0" applyFont="1" applyFill="1" applyBorder="1" applyAlignment="1">
      <alignment horizontal="left"/>
    </xf>
    <xf numFmtId="0" fontId="14" fillId="12" borderId="6" xfId="0" applyFont="1" applyFill="1" applyBorder="1" applyAlignment="1" applyProtection="1">
      <alignment horizontal="center"/>
      <protection hidden="1"/>
    </xf>
    <xf numFmtId="0" fontId="14" fillId="12" borderId="5" xfId="0" applyFont="1" applyFill="1" applyBorder="1" applyAlignment="1" applyProtection="1">
      <alignment horizontal="center"/>
      <protection hidden="1"/>
    </xf>
    <xf numFmtId="0" fontId="19" fillId="0" borderId="1" xfId="0" applyFont="1" applyBorder="1" applyAlignment="1">
      <alignment horizontal="left"/>
    </xf>
    <xf numFmtId="0" fontId="11" fillId="0" borderId="0" xfId="0" applyFont="1" applyFill="1" applyAlignment="1">
      <alignment horizontal="left"/>
    </xf>
    <xf numFmtId="0" fontId="14" fillId="12" borderId="0" xfId="0" applyFont="1" applyFill="1" applyBorder="1" applyAlignment="1" applyProtection="1">
      <alignment horizontal="left"/>
      <protection hidden="1"/>
    </xf>
    <xf numFmtId="0" fontId="14" fillId="12" borderId="1" xfId="0" applyFont="1" applyFill="1" applyBorder="1" applyAlignment="1" applyProtection="1">
      <alignment horizontal="left"/>
      <protection locked="0" hidden="1"/>
    </xf>
    <xf numFmtId="0" fontId="26" fillId="0" borderId="1" xfId="0" applyFont="1" applyBorder="1" applyAlignment="1">
      <alignment horizontal="left" vertical="top"/>
    </xf>
    <xf numFmtId="0" fontId="24" fillId="0" borderId="1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top"/>
    </xf>
    <xf numFmtId="0" fontId="26" fillId="0" borderId="6" xfId="0" applyFont="1" applyBorder="1" applyAlignment="1">
      <alignment horizontal="left" vertical="top"/>
    </xf>
    <xf numFmtId="0" fontId="21" fillId="0" borderId="5" xfId="0" applyFont="1" applyBorder="1" applyAlignment="1">
      <alignment horizontal="center"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la/Ustawienia%20lokalne/Temporary%20Internet%20Files/Content.IE5/8B7NQ0HL/SYLABUSY/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60"/>
  <sheetViews>
    <sheetView tabSelected="1" zoomScale="90" zoomScaleNormal="90" zoomScaleSheetLayoutView="70" workbookViewId="0">
      <selection activeCell="Z9" sqref="Z9"/>
    </sheetView>
  </sheetViews>
  <sheetFormatPr defaultColWidth="9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75" style="5" customWidth="1"/>
    <col min="7" max="7" width="9" style="5" customWidth="1"/>
    <col min="8" max="8" width="9.625" style="5" customWidth="1"/>
    <col min="9" max="9" width="5.375" style="5" customWidth="1"/>
    <col min="10" max="10" width="6" style="4" customWidth="1"/>
    <col min="11" max="11" width="4.625" style="4" customWidth="1"/>
    <col min="12" max="12" width="7" style="4" customWidth="1"/>
    <col min="13" max="14" width="4.625" style="4" customWidth="1"/>
    <col min="15" max="15" width="5.875" style="4" customWidth="1"/>
    <col min="16" max="17" width="4.625" style="4" customWidth="1"/>
    <col min="18" max="18" width="5.375" style="4" customWidth="1"/>
    <col min="19" max="20" width="4.625" style="4" customWidth="1"/>
    <col min="21" max="21" width="6.5" style="4" customWidth="1"/>
    <col min="22" max="22" width="4.125" style="4" customWidth="1"/>
    <col min="23" max="25" width="4.625" style="4" customWidth="1"/>
    <col min="26" max="26" width="7" style="4" customWidth="1"/>
    <col min="27" max="27" width="4.625" style="4" customWidth="1"/>
    <col min="28" max="28" width="9.375" style="2" bestFit="1" customWidth="1"/>
    <col min="29" max="29" width="9" style="2"/>
    <col min="30" max="30" width="12.25" style="2" customWidth="1"/>
    <col min="31" max="16384" width="9" style="2"/>
  </cols>
  <sheetData>
    <row r="1" spans="1:27" s="1" customFormat="1">
      <c r="A1" s="25"/>
      <c r="B1" s="6"/>
      <c r="C1" s="7"/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s="1" customFormat="1">
      <c r="A2" s="321" t="s">
        <v>164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</row>
    <row r="3" spans="1:27" ht="14.25" customHeight="1">
      <c r="A3" s="322" t="s">
        <v>37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</row>
    <row r="4" spans="1:27">
      <c r="A4" s="263" t="s">
        <v>42</v>
      </c>
      <c r="B4" s="263"/>
      <c r="C4" s="298" t="s">
        <v>45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6"/>
      <c r="O4" s="6"/>
      <c r="P4" s="9"/>
      <c r="Q4" s="8"/>
      <c r="R4" s="8"/>
      <c r="S4" s="6"/>
      <c r="T4" s="6"/>
      <c r="U4" s="6"/>
      <c r="V4" s="6"/>
      <c r="W4" s="6"/>
      <c r="X4" s="6"/>
      <c r="Y4" s="6"/>
      <c r="Z4" s="23"/>
      <c r="AA4" s="28"/>
    </row>
    <row r="5" spans="1:27">
      <c r="A5" s="263" t="s">
        <v>43</v>
      </c>
      <c r="B5" s="263"/>
      <c r="C5" s="298" t="s">
        <v>44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6"/>
      <c r="O5" s="6"/>
      <c r="P5" s="8"/>
      <c r="Q5" s="8"/>
      <c r="R5" s="8"/>
      <c r="S5" s="6"/>
      <c r="T5" s="6"/>
      <c r="U5" s="6"/>
      <c r="V5" s="6"/>
      <c r="W5" s="6"/>
      <c r="X5" s="6"/>
      <c r="Y5" s="6"/>
      <c r="Z5" s="24"/>
      <c r="AA5" s="29"/>
    </row>
    <row r="6" spans="1:27">
      <c r="A6" s="263" t="s">
        <v>0</v>
      </c>
      <c r="B6" s="263"/>
      <c r="C6" s="298" t="s">
        <v>146</v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8"/>
      <c r="O6" s="6"/>
      <c r="P6" s="10"/>
      <c r="Q6" s="8"/>
      <c r="R6" s="8"/>
      <c r="S6" s="6"/>
      <c r="T6" s="6"/>
      <c r="U6" s="6"/>
      <c r="V6" s="6"/>
      <c r="W6" s="6"/>
      <c r="X6" s="6"/>
      <c r="Y6" s="6"/>
      <c r="Z6" s="24"/>
      <c r="AA6" s="29"/>
    </row>
    <row r="7" spans="1:27" s="3" customFormat="1">
      <c r="A7" s="323" t="s">
        <v>16</v>
      </c>
      <c r="B7" s="323"/>
      <c r="C7" s="309" t="s">
        <v>147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11"/>
      <c r="O7" s="12"/>
      <c r="P7" s="13"/>
      <c r="Q7" s="12"/>
      <c r="R7" s="11"/>
      <c r="S7" s="12"/>
      <c r="T7" s="12"/>
      <c r="U7" s="12"/>
      <c r="V7" s="12"/>
      <c r="W7" s="12"/>
      <c r="X7" s="12"/>
      <c r="Y7" s="12"/>
      <c r="Z7" s="24"/>
      <c r="AA7" s="29"/>
    </row>
    <row r="8" spans="1:27">
      <c r="A8" s="263" t="s">
        <v>15</v>
      </c>
      <c r="B8" s="263"/>
      <c r="C8" s="298" t="s">
        <v>47</v>
      </c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8"/>
      <c r="O8" s="6"/>
      <c r="P8" s="8"/>
      <c r="Q8" s="8"/>
      <c r="R8" s="8"/>
      <c r="S8" s="6"/>
      <c r="T8" s="6"/>
      <c r="U8" s="6"/>
      <c r="V8" s="6"/>
      <c r="W8" s="6"/>
      <c r="X8" s="6"/>
      <c r="Y8" s="6"/>
      <c r="Z8" s="24"/>
      <c r="AA8" s="29"/>
    </row>
    <row r="9" spans="1:27">
      <c r="A9" s="263" t="s">
        <v>17</v>
      </c>
      <c r="B9" s="263"/>
      <c r="C9" s="298" t="s">
        <v>48</v>
      </c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8"/>
      <c r="O9" s="279"/>
      <c r="P9" s="279"/>
      <c r="Q9" s="279"/>
      <c r="R9" s="279"/>
      <c r="S9" s="279"/>
      <c r="T9" s="279"/>
      <c r="U9" s="279"/>
      <c r="V9" s="297"/>
      <c r="W9" s="297"/>
      <c r="X9" s="6"/>
      <c r="Y9" s="6"/>
      <c r="Z9" s="24"/>
      <c r="AA9" s="29"/>
    </row>
    <row r="10" spans="1:27">
      <c r="A10" s="263" t="s">
        <v>41</v>
      </c>
      <c r="B10" s="263"/>
      <c r="C10" s="298">
        <f>I151</f>
        <v>181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6"/>
      <c r="O10" s="279"/>
      <c r="P10" s="279"/>
      <c r="Q10" s="279"/>
      <c r="R10" s="279"/>
      <c r="S10" s="279"/>
      <c r="T10" s="279"/>
      <c r="U10" s="279"/>
      <c r="V10" s="297"/>
      <c r="W10" s="297"/>
      <c r="X10" s="6"/>
      <c r="Y10" s="6"/>
      <c r="Z10" s="24"/>
      <c r="AA10" s="29"/>
    </row>
    <row r="11" spans="1:27">
      <c r="A11" s="263" t="s">
        <v>174</v>
      </c>
      <c r="B11" s="263"/>
      <c r="C11" s="298">
        <f>F147-240</f>
        <v>1622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6"/>
      <c r="O11" s="55"/>
      <c r="P11" s="55"/>
      <c r="Q11" s="55"/>
      <c r="R11" s="55"/>
      <c r="S11" s="55"/>
      <c r="T11" s="55"/>
      <c r="U11" s="55"/>
      <c r="V11" s="54"/>
      <c r="W11" s="54"/>
      <c r="X11" s="6"/>
      <c r="Y11" s="6"/>
      <c r="Z11" s="24"/>
      <c r="AA11" s="29"/>
    </row>
    <row r="12" spans="1:27">
      <c r="A12" s="264" t="s">
        <v>175</v>
      </c>
      <c r="B12" s="265"/>
      <c r="C12" s="298">
        <f>F149-360</f>
        <v>1482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6"/>
      <c r="O12" s="55"/>
      <c r="P12" s="55"/>
      <c r="Q12" s="55"/>
      <c r="R12" s="55"/>
      <c r="S12" s="55"/>
      <c r="T12" s="55"/>
      <c r="U12" s="55"/>
      <c r="V12" s="54"/>
      <c r="W12" s="54"/>
      <c r="X12" s="6"/>
      <c r="Y12" s="6"/>
      <c r="Z12" s="24"/>
      <c r="AA12" s="29"/>
    </row>
    <row r="13" spans="1:27">
      <c r="A13" s="263" t="s">
        <v>176</v>
      </c>
      <c r="B13" s="263"/>
      <c r="C13" s="298">
        <f>F151-360</f>
        <v>1627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8"/>
      <c r="O13" s="279"/>
      <c r="P13" s="279"/>
      <c r="Q13" s="279"/>
      <c r="R13" s="279"/>
      <c r="S13" s="279"/>
      <c r="T13" s="279"/>
      <c r="U13" s="279"/>
      <c r="V13" s="297"/>
      <c r="W13" s="297"/>
      <c r="X13" s="6"/>
      <c r="Y13" s="6"/>
      <c r="Z13" s="24"/>
      <c r="AA13" s="29"/>
    </row>
    <row r="14" spans="1:27">
      <c r="A14" s="263" t="s">
        <v>177</v>
      </c>
      <c r="B14" s="263"/>
      <c r="C14" s="320">
        <f>F147</f>
        <v>1862</v>
      </c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29"/>
      <c r="O14" s="279"/>
      <c r="P14" s="279"/>
      <c r="Q14" s="279"/>
      <c r="R14" s="279"/>
      <c r="S14" s="279"/>
      <c r="T14" s="279"/>
      <c r="U14" s="279"/>
      <c r="V14" s="297"/>
      <c r="W14" s="297"/>
      <c r="X14" s="6"/>
      <c r="Y14" s="6"/>
      <c r="Z14" s="24"/>
      <c r="AA14" s="29"/>
    </row>
    <row r="15" spans="1:27">
      <c r="A15" s="264" t="s">
        <v>178</v>
      </c>
      <c r="B15" s="265"/>
      <c r="C15" s="266">
        <f>F149</f>
        <v>1842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56"/>
      <c r="O15" s="55"/>
      <c r="P15" s="55"/>
      <c r="Q15" s="55"/>
      <c r="R15" s="55"/>
      <c r="S15" s="55"/>
      <c r="T15" s="55"/>
      <c r="U15" s="55"/>
      <c r="V15" s="54"/>
      <c r="W15" s="54"/>
      <c r="X15" s="6"/>
      <c r="Y15" s="6"/>
      <c r="Z15" s="24"/>
      <c r="AA15" s="29"/>
    </row>
    <row r="16" spans="1:27">
      <c r="A16" s="263" t="s">
        <v>179</v>
      </c>
      <c r="B16" s="263"/>
      <c r="C16" s="266">
        <f>F151</f>
        <v>1987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9"/>
      <c r="O16" s="55"/>
      <c r="P16" s="55"/>
      <c r="Q16" s="55"/>
      <c r="R16" s="55"/>
      <c r="S16" s="55"/>
      <c r="T16" s="55"/>
      <c r="U16" s="55"/>
      <c r="V16" s="54"/>
      <c r="W16" s="54"/>
      <c r="X16" s="6"/>
      <c r="Y16" s="6"/>
      <c r="Z16" s="24"/>
      <c r="AA16" s="29"/>
    </row>
    <row r="17" spans="1:30" s="1" customFormat="1">
      <c r="A17" s="263" t="s">
        <v>24</v>
      </c>
      <c r="B17" s="263"/>
      <c r="C17" s="266">
        <f>180*25</f>
        <v>4500</v>
      </c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9"/>
      <c r="O17" s="24"/>
      <c r="P17" s="24"/>
      <c r="Q17" s="23"/>
      <c r="R17" s="23"/>
      <c r="S17" s="24"/>
      <c r="T17" s="24"/>
      <c r="U17" s="24"/>
      <c r="V17" s="6"/>
      <c r="W17" s="6"/>
      <c r="X17" s="6"/>
      <c r="Y17" s="6"/>
      <c r="Z17" s="24"/>
      <c r="AA17" s="29"/>
    </row>
    <row r="18" spans="1:30">
      <c r="A18" s="30"/>
      <c r="B18" s="15"/>
      <c r="C18" s="7"/>
      <c r="D18" s="7"/>
      <c r="E18" s="7"/>
      <c r="F18" s="31"/>
      <c r="G18" s="31"/>
      <c r="H18" s="31"/>
      <c r="I18" s="32"/>
      <c r="J18" s="6"/>
      <c r="K18" s="8"/>
      <c r="L18" s="16"/>
      <c r="M18" s="16"/>
      <c r="N18" s="14"/>
      <c r="O18" s="6"/>
      <c r="P18" s="6"/>
      <c r="Q18" s="8"/>
      <c r="R18" s="8"/>
      <c r="S18" s="6"/>
      <c r="T18" s="6"/>
      <c r="U18" s="6"/>
      <c r="V18" s="6"/>
      <c r="W18" s="6"/>
      <c r="X18" s="6"/>
      <c r="Y18" s="6"/>
      <c r="Z18" s="24"/>
      <c r="AA18" s="29"/>
    </row>
    <row r="19" spans="1:30">
      <c r="A19" s="318" t="s">
        <v>20</v>
      </c>
      <c r="B19" s="319"/>
      <c r="C19" s="17"/>
      <c r="D19" s="17"/>
      <c r="E19" s="17"/>
      <c r="F19" s="31"/>
      <c r="G19" s="31"/>
      <c r="H19" s="31"/>
      <c r="I19" s="32"/>
      <c r="J19" s="18"/>
      <c r="K19" s="18"/>
      <c r="L19" s="19"/>
      <c r="M19" s="19"/>
      <c r="N19" s="2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9"/>
      <c r="AA19" s="33"/>
    </row>
    <row r="20" spans="1:30">
      <c r="A20" s="317" t="s">
        <v>31</v>
      </c>
      <c r="B20" s="317"/>
      <c r="C20" s="52" t="s">
        <v>28</v>
      </c>
      <c r="D20" s="53"/>
      <c r="E20" s="155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30">
      <c r="A21" s="317" t="s">
        <v>32</v>
      </c>
      <c r="B21" s="317"/>
      <c r="C21" s="52" t="s">
        <v>29</v>
      </c>
      <c r="D21" s="53"/>
      <c r="E21" s="155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30">
      <c r="A22" s="317" t="s">
        <v>33</v>
      </c>
      <c r="B22" s="317"/>
      <c r="C22" s="52" t="s">
        <v>30</v>
      </c>
      <c r="D22" s="53"/>
      <c r="E22" s="155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30" ht="15" thickBot="1">
      <c r="A23" s="26"/>
      <c r="B23" s="8"/>
      <c r="C23" s="293"/>
      <c r="D23" s="293"/>
      <c r="E23" s="293"/>
      <c r="F23" s="293"/>
      <c r="G23" s="293"/>
      <c r="H23" s="293"/>
      <c r="I23" s="293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</row>
    <row r="24" spans="1:30" s="4" customFormat="1" ht="27.75" customHeight="1" thickBot="1">
      <c r="A24" s="275" t="s">
        <v>3</v>
      </c>
      <c r="B24" s="316" t="s">
        <v>26</v>
      </c>
      <c r="C24" s="271" t="s">
        <v>19</v>
      </c>
      <c r="D24" s="271" t="s">
        <v>21</v>
      </c>
      <c r="E24" s="271" t="s">
        <v>14</v>
      </c>
      <c r="F24" s="278" t="s">
        <v>23</v>
      </c>
      <c r="G24" s="278"/>
      <c r="H24" s="270" t="s">
        <v>25</v>
      </c>
      <c r="I24" s="302" t="s">
        <v>1</v>
      </c>
      <c r="J24" s="267" t="s">
        <v>4</v>
      </c>
      <c r="K24" s="268"/>
      <c r="L24" s="268"/>
      <c r="M24" s="268"/>
      <c r="N24" s="268"/>
      <c r="O24" s="269"/>
      <c r="P24" s="267" t="s">
        <v>8</v>
      </c>
      <c r="Q24" s="268"/>
      <c r="R24" s="268"/>
      <c r="S24" s="268"/>
      <c r="T24" s="268"/>
      <c r="U24" s="285"/>
      <c r="V24" s="267" t="s">
        <v>9</v>
      </c>
      <c r="W24" s="268"/>
      <c r="X24" s="268"/>
      <c r="Y24" s="268"/>
      <c r="Z24" s="268"/>
      <c r="AA24" s="285"/>
      <c r="AB24" s="57"/>
      <c r="AC24" s="57"/>
      <c r="AD24" s="57"/>
    </row>
    <row r="25" spans="1:30" s="4" customFormat="1" ht="16.5" thickBot="1">
      <c r="A25" s="276"/>
      <c r="B25" s="316"/>
      <c r="C25" s="271"/>
      <c r="D25" s="271"/>
      <c r="E25" s="271"/>
      <c r="F25" s="270" t="s">
        <v>27</v>
      </c>
      <c r="G25" s="270" t="s">
        <v>18</v>
      </c>
      <c r="H25" s="270"/>
      <c r="I25" s="302"/>
      <c r="J25" s="290" t="s">
        <v>5</v>
      </c>
      <c r="K25" s="291"/>
      <c r="L25" s="292"/>
      <c r="M25" s="272" t="s">
        <v>7</v>
      </c>
      <c r="N25" s="273"/>
      <c r="O25" s="274"/>
      <c r="P25" s="306" t="s">
        <v>10</v>
      </c>
      <c r="Q25" s="307"/>
      <c r="R25" s="308"/>
      <c r="S25" s="280" t="s">
        <v>11</v>
      </c>
      <c r="T25" s="281"/>
      <c r="U25" s="282"/>
      <c r="V25" s="299" t="s">
        <v>12</v>
      </c>
      <c r="W25" s="300"/>
      <c r="X25" s="301"/>
      <c r="Y25" s="303" t="s">
        <v>13</v>
      </c>
      <c r="Z25" s="304"/>
      <c r="AA25" s="305"/>
      <c r="AB25" s="57"/>
      <c r="AC25" s="57"/>
      <c r="AD25" s="57"/>
    </row>
    <row r="26" spans="1:30" s="4" customFormat="1" ht="15.75">
      <c r="A26" s="276"/>
      <c r="B26" s="316"/>
      <c r="C26" s="271"/>
      <c r="D26" s="271"/>
      <c r="E26" s="271"/>
      <c r="F26" s="270"/>
      <c r="G26" s="270"/>
      <c r="H26" s="270"/>
      <c r="I26" s="302"/>
      <c r="J26" s="283" t="s">
        <v>2</v>
      </c>
      <c r="K26" s="58" t="s">
        <v>6</v>
      </c>
      <c r="L26" s="288" t="s">
        <v>1</v>
      </c>
      <c r="M26" s="283" t="s">
        <v>2</v>
      </c>
      <c r="N26" s="58" t="s">
        <v>6</v>
      </c>
      <c r="O26" s="288" t="s">
        <v>1</v>
      </c>
      <c r="P26" s="295" t="s">
        <v>2</v>
      </c>
      <c r="Q26" s="58" t="s">
        <v>6</v>
      </c>
      <c r="R26" s="286" t="s">
        <v>1</v>
      </c>
      <c r="S26" s="283" t="s">
        <v>2</v>
      </c>
      <c r="T26" s="58" t="s">
        <v>6</v>
      </c>
      <c r="U26" s="288" t="s">
        <v>1</v>
      </c>
      <c r="V26" s="295" t="s">
        <v>2</v>
      </c>
      <c r="W26" s="58" t="s">
        <v>6</v>
      </c>
      <c r="X26" s="286" t="s">
        <v>1</v>
      </c>
      <c r="Y26" s="283" t="s">
        <v>2</v>
      </c>
      <c r="Z26" s="58" t="s">
        <v>6</v>
      </c>
      <c r="AA26" s="288" t="s">
        <v>1</v>
      </c>
      <c r="AB26" s="57"/>
      <c r="AC26" s="57"/>
      <c r="AD26" s="57"/>
    </row>
    <row r="27" spans="1:30" s="4" customFormat="1" ht="15.75">
      <c r="A27" s="277"/>
      <c r="B27" s="316"/>
      <c r="C27" s="271"/>
      <c r="D27" s="271"/>
      <c r="E27" s="271"/>
      <c r="F27" s="270"/>
      <c r="G27" s="270"/>
      <c r="H27" s="270"/>
      <c r="I27" s="302"/>
      <c r="J27" s="284"/>
      <c r="K27" s="59" t="s">
        <v>22</v>
      </c>
      <c r="L27" s="289"/>
      <c r="M27" s="284"/>
      <c r="N27" s="59" t="s">
        <v>22</v>
      </c>
      <c r="O27" s="289"/>
      <c r="P27" s="296"/>
      <c r="Q27" s="59" t="s">
        <v>22</v>
      </c>
      <c r="R27" s="287"/>
      <c r="S27" s="284"/>
      <c r="T27" s="59" t="s">
        <v>22</v>
      </c>
      <c r="U27" s="289"/>
      <c r="V27" s="296"/>
      <c r="W27" s="59" t="s">
        <v>22</v>
      </c>
      <c r="X27" s="287"/>
      <c r="Y27" s="284"/>
      <c r="Z27" s="59" t="s">
        <v>22</v>
      </c>
      <c r="AA27" s="289"/>
      <c r="AB27" s="57"/>
      <c r="AC27" s="57"/>
      <c r="AD27" s="57"/>
    </row>
    <row r="28" spans="1:30" s="4" customFormat="1" ht="15.75">
      <c r="A28" s="60" t="s">
        <v>35</v>
      </c>
      <c r="B28" s="61"/>
      <c r="C28" s="61"/>
      <c r="D28" s="61"/>
      <c r="E28" s="156"/>
      <c r="F28" s="62">
        <f>SUM(F29:F31)</f>
        <v>90</v>
      </c>
      <c r="G28" s="62">
        <f t="shared" ref="G28:AA28" si="0">SUM(G29:G31)</f>
        <v>30</v>
      </c>
      <c r="H28" s="62">
        <f t="shared" si="0"/>
        <v>225</v>
      </c>
      <c r="I28" s="179">
        <f t="shared" si="0"/>
        <v>9</v>
      </c>
      <c r="J28" s="191">
        <f t="shared" si="0"/>
        <v>60</v>
      </c>
      <c r="K28" s="62">
        <f t="shared" si="0"/>
        <v>0</v>
      </c>
      <c r="L28" s="192">
        <f t="shared" si="0"/>
        <v>6</v>
      </c>
      <c r="M28" s="191">
        <f t="shared" si="0"/>
        <v>0</v>
      </c>
      <c r="N28" s="62">
        <f t="shared" si="0"/>
        <v>30</v>
      </c>
      <c r="O28" s="192">
        <f t="shared" si="0"/>
        <v>3</v>
      </c>
      <c r="P28" s="156">
        <f t="shared" si="0"/>
        <v>0</v>
      </c>
      <c r="Q28" s="62">
        <f t="shared" si="0"/>
        <v>0</v>
      </c>
      <c r="R28" s="179">
        <f t="shared" si="0"/>
        <v>0</v>
      </c>
      <c r="S28" s="191">
        <f t="shared" si="0"/>
        <v>0</v>
      </c>
      <c r="T28" s="62">
        <f t="shared" si="0"/>
        <v>0</v>
      </c>
      <c r="U28" s="192">
        <f t="shared" si="0"/>
        <v>0</v>
      </c>
      <c r="V28" s="156">
        <f t="shared" si="0"/>
        <v>0</v>
      </c>
      <c r="W28" s="62">
        <f t="shared" si="0"/>
        <v>0</v>
      </c>
      <c r="X28" s="62">
        <f t="shared" si="0"/>
        <v>0</v>
      </c>
      <c r="Y28" s="62">
        <f t="shared" si="0"/>
        <v>0</v>
      </c>
      <c r="Z28" s="62">
        <f t="shared" si="0"/>
        <v>0</v>
      </c>
      <c r="AA28" s="192">
        <f t="shared" si="0"/>
        <v>0</v>
      </c>
      <c r="AB28" s="57"/>
      <c r="AC28" s="57"/>
      <c r="AD28" s="57"/>
    </row>
    <row r="29" spans="1:30" s="35" customFormat="1" ht="15.75">
      <c r="A29" s="63">
        <v>1</v>
      </c>
      <c r="B29" s="64" t="s">
        <v>49</v>
      </c>
      <c r="C29" s="59" t="s">
        <v>52</v>
      </c>
      <c r="D29" s="59" t="s">
        <v>52</v>
      </c>
      <c r="E29" s="59" t="s">
        <v>53</v>
      </c>
      <c r="F29" s="65">
        <v>30</v>
      </c>
      <c r="G29" s="65">
        <v>0</v>
      </c>
      <c r="H29" s="66">
        <f>25*I29</f>
        <v>75</v>
      </c>
      <c r="I29" s="66">
        <v>3</v>
      </c>
      <c r="J29" s="67">
        <v>30</v>
      </c>
      <c r="K29" s="193"/>
      <c r="L29" s="68">
        <v>3</v>
      </c>
      <c r="M29" s="69"/>
      <c r="N29" s="70"/>
      <c r="O29" s="71"/>
      <c r="P29" s="178"/>
      <c r="Q29" s="59"/>
      <c r="R29" s="73"/>
      <c r="S29" s="176"/>
      <c r="T29" s="59"/>
      <c r="U29" s="177"/>
      <c r="V29" s="75"/>
      <c r="W29" s="59"/>
      <c r="X29" s="73"/>
      <c r="Y29" s="72"/>
      <c r="Z29" s="59"/>
      <c r="AA29" s="74"/>
      <c r="AB29" s="76"/>
      <c r="AC29" s="76"/>
      <c r="AD29" s="76"/>
    </row>
    <row r="30" spans="1:30" s="35" customFormat="1" ht="15.75">
      <c r="A30" s="63">
        <v>2</v>
      </c>
      <c r="B30" s="64" t="s">
        <v>50</v>
      </c>
      <c r="C30" s="59" t="s">
        <v>52</v>
      </c>
      <c r="D30" s="59" t="s">
        <v>52</v>
      </c>
      <c r="E30" s="59" t="s">
        <v>53</v>
      </c>
      <c r="F30" s="65">
        <v>30</v>
      </c>
      <c r="G30" s="65">
        <v>0</v>
      </c>
      <c r="H30" s="66">
        <f>25*I30</f>
        <v>75</v>
      </c>
      <c r="I30" s="66">
        <v>3</v>
      </c>
      <c r="J30" s="77">
        <v>30</v>
      </c>
      <c r="K30" s="78"/>
      <c r="L30" s="122">
        <v>3</v>
      </c>
      <c r="M30" s="77"/>
      <c r="N30" s="78"/>
      <c r="O30" s="122"/>
      <c r="P30" s="178"/>
      <c r="Q30" s="59"/>
      <c r="R30" s="73"/>
      <c r="S30" s="176"/>
      <c r="T30" s="59"/>
      <c r="U30" s="177"/>
      <c r="V30" s="75"/>
      <c r="W30" s="59"/>
      <c r="X30" s="73"/>
      <c r="Y30" s="72"/>
      <c r="Z30" s="59"/>
      <c r="AA30" s="74"/>
      <c r="AB30" s="76"/>
      <c r="AC30" s="76"/>
      <c r="AD30" s="76"/>
    </row>
    <row r="31" spans="1:30" s="35" customFormat="1" ht="15.75">
      <c r="A31" s="63">
        <v>3</v>
      </c>
      <c r="B31" s="64" t="s">
        <v>51</v>
      </c>
      <c r="C31" s="59" t="s">
        <v>52</v>
      </c>
      <c r="D31" s="59" t="s">
        <v>52</v>
      </c>
      <c r="E31" s="59" t="s">
        <v>54</v>
      </c>
      <c r="F31" s="65">
        <v>30</v>
      </c>
      <c r="G31" s="65">
        <v>30</v>
      </c>
      <c r="H31" s="66">
        <f>25*I31</f>
        <v>75</v>
      </c>
      <c r="I31" s="66">
        <v>3</v>
      </c>
      <c r="J31" s="69"/>
      <c r="K31" s="79"/>
      <c r="L31" s="68"/>
      <c r="M31" s="69"/>
      <c r="N31" s="80">
        <v>30</v>
      </c>
      <c r="O31" s="68">
        <v>3</v>
      </c>
      <c r="P31" s="178"/>
      <c r="Q31" s="59"/>
      <c r="R31" s="73"/>
      <c r="S31" s="176"/>
      <c r="T31" s="59"/>
      <c r="U31" s="177"/>
      <c r="V31" s="75"/>
      <c r="W31" s="59"/>
      <c r="X31" s="73"/>
      <c r="Y31" s="72"/>
      <c r="Z31" s="59"/>
      <c r="AA31" s="74"/>
      <c r="AB31" s="76"/>
      <c r="AC31" s="76"/>
      <c r="AD31" s="76"/>
    </row>
    <row r="32" spans="1:30" s="36" customFormat="1" ht="15.75">
      <c r="A32" s="82" t="s">
        <v>34</v>
      </c>
      <c r="B32" s="82"/>
      <c r="C32" s="82"/>
      <c r="D32" s="82"/>
      <c r="E32" s="83"/>
      <c r="F32" s="83">
        <f>SUM(F33:F35)</f>
        <v>150</v>
      </c>
      <c r="G32" s="83">
        <f t="shared" ref="G32:AA32" si="1">SUM(G33:G35)</f>
        <v>135</v>
      </c>
      <c r="H32" s="83">
        <f t="shared" si="1"/>
        <v>575</v>
      </c>
      <c r="I32" s="180">
        <f t="shared" si="1"/>
        <v>23</v>
      </c>
      <c r="J32" s="194">
        <f t="shared" si="1"/>
        <v>0</v>
      </c>
      <c r="K32" s="83">
        <f t="shared" si="1"/>
        <v>0</v>
      </c>
      <c r="L32" s="195">
        <f t="shared" si="1"/>
        <v>0</v>
      </c>
      <c r="M32" s="194">
        <f t="shared" si="1"/>
        <v>15</v>
      </c>
      <c r="N32" s="83">
        <f t="shared" si="1"/>
        <v>30</v>
      </c>
      <c r="O32" s="195">
        <f t="shared" si="1"/>
        <v>4</v>
      </c>
      <c r="P32" s="158">
        <f t="shared" si="1"/>
        <v>0</v>
      </c>
      <c r="Q32" s="83">
        <f t="shared" si="1"/>
        <v>15</v>
      </c>
      <c r="R32" s="180">
        <f t="shared" si="1"/>
        <v>2</v>
      </c>
      <c r="S32" s="194">
        <f t="shared" si="1"/>
        <v>0</v>
      </c>
      <c r="T32" s="83">
        <f t="shared" si="1"/>
        <v>30</v>
      </c>
      <c r="U32" s="195">
        <f t="shared" si="1"/>
        <v>5</v>
      </c>
      <c r="V32" s="158">
        <f t="shared" si="1"/>
        <v>0</v>
      </c>
      <c r="W32" s="83">
        <f t="shared" si="1"/>
        <v>30</v>
      </c>
      <c r="X32" s="83">
        <f t="shared" si="1"/>
        <v>4</v>
      </c>
      <c r="Y32" s="83">
        <f t="shared" si="1"/>
        <v>0</v>
      </c>
      <c r="Z32" s="83">
        <f t="shared" si="1"/>
        <v>30</v>
      </c>
      <c r="AA32" s="195">
        <f t="shared" si="1"/>
        <v>8</v>
      </c>
      <c r="AB32" s="84"/>
      <c r="AC32" s="84"/>
      <c r="AD32" s="84"/>
    </row>
    <row r="33" spans="1:30" s="36" customFormat="1" ht="15.75">
      <c r="A33" s="63">
        <v>4</v>
      </c>
      <c r="B33" s="248" t="s">
        <v>156</v>
      </c>
      <c r="C33" s="249" t="s">
        <v>52</v>
      </c>
      <c r="D33" s="249" t="s">
        <v>52</v>
      </c>
      <c r="E33" s="249" t="s">
        <v>107</v>
      </c>
      <c r="F33" s="250">
        <v>45</v>
      </c>
      <c r="G33" s="250">
        <v>30</v>
      </c>
      <c r="H33" s="66">
        <f>25*I33</f>
        <v>100</v>
      </c>
      <c r="I33" s="251">
        <v>4</v>
      </c>
      <c r="J33" s="69"/>
      <c r="K33" s="70"/>
      <c r="L33" s="71"/>
      <c r="M33" s="69">
        <v>15</v>
      </c>
      <c r="N33" s="70">
        <v>30</v>
      </c>
      <c r="O33" s="71">
        <v>4</v>
      </c>
      <c r="P33" s="252"/>
      <c r="Q33" s="70"/>
      <c r="R33" s="252"/>
      <c r="S33" s="253"/>
      <c r="T33" s="70"/>
      <c r="U33" s="254"/>
      <c r="V33" s="252"/>
      <c r="W33" s="70"/>
      <c r="X33" s="252"/>
      <c r="Y33" s="69"/>
      <c r="Z33" s="70"/>
      <c r="AA33" s="71"/>
      <c r="AB33" s="84"/>
      <c r="AC33" s="84"/>
      <c r="AD33" s="84"/>
    </row>
    <row r="34" spans="1:30" s="37" customFormat="1" ht="15" customHeight="1">
      <c r="A34" s="63">
        <v>5</v>
      </c>
      <c r="B34" s="255" t="s">
        <v>137</v>
      </c>
      <c r="C34" s="256" t="s">
        <v>141</v>
      </c>
      <c r="D34" s="63" t="s">
        <v>52</v>
      </c>
      <c r="E34" s="63" t="s">
        <v>57</v>
      </c>
      <c r="F34" s="65">
        <v>15</v>
      </c>
      <c r="G34" s="65">
        <v>15</v>
      </c>
      <c r="H34" s="66">
        <f>25*I34</f>
        <v>50</v>
      </c>
      <c r="I34" s="66">
        <v>2</v>
      </c>
      <c r="J34" s="257"/>
      <c r="K34" s="255"/>
      <c r="L34" s="258"/>
      <c r="M34" s="257"/>
      <c r="N34" s="255"/>
      <c r="O34" s="258"/>
      <c r="P34" s="259"/>
      <c r="Q34" s="255">
        <v>15</v>
      </c>
      <c r="R34" s="260">
        <v>2</v>
      </c>
      <c r="S34" s="257"/>
      <c r="T34" s="255"/>
      <c r="U34" s="258"/>
      <c r="V34" s="259"/>
      <c r="W34" s="255"/>
      <c r="X34" s="260"/>
      <c r="Y34" s="257"/>
      <c r="Z34" s="255"/>
      <c r="AA34" s="258"/>
      <c r="AB34" s="86"/>
      <c r="AC34" s="86"/>
      <c r="AD34" s="86"/>
    </row>
    <row r="35" spans="1:30" s="37" customFormat="1" ht="15" customHeight="1">
      <c r="A35" s="85">
        <v>6</v>
      </c>
      <c r="B35" s="261" t="s">
        <v>55</v>
      </c>
      <c r="C35" s="262" t="s">
        <v>141</v>
      </c>
      <c r="D35" s="88" t="s">
        <v>56</v>
      </c>
      <c r="E35" s="79" t="s">
        <v>57</v>
      </c>
      <c r="F35" s="65">
        <v>90</v>
      </c>
      <c r="G35" s="65">
        <v>90</v>
      </c>
      <c r="H35" s="66">
        <f>25*I35</f>
        <v>425</v>
      </c>
      <c r="I35" s="66">
        <v>17</v>
      </c>
      <c r="J35" s="67"/>
      <c r="K35" s="79"/>
      <c r="L35" s="68"/>
      <c r="M35" s="67"/>
      <c r="N35" s="79"/>
      <c r="O35" s="68"/>
      <c r="P35" s="90"/>
      <c r="Q35" s="81"/>
      <c r="R35" s="81"/>
      <c r="S35" s="89"/>
      <c r="T35" s="81">
        <v>30</v>
      </c>
      <c r="U35" s="68">
        <v>5</v>
      </c>
      <c r="V35" s="90"/>
      <c r="W35" s="81">
        <v>30</v>
      </c>
      <c r="X35" s="81">
        <v>4</v>
      </c>
      <c r="Y35" s="89"/>
      <c r="Z35" s="81">
        <v>30</v>
      </c>
      <c r="AA35" s="68">
        <v>8</v>
      </c>
      <c r="AB35" s="86"/>
      <c r="AC35" s="86"/>
      <c r="AD35" s="86"/>
    </row>
    <row r="36" spans="1:30" s="36" customFormat="1" ht="15.75">
      <c r="A36" s="91" t="s">
        <v>70</v>
      </c>
      <c r="B36" s="92"/>
      <c r="C36" s="82"/>
      <c r="D36" s="82"/>
      <c r="E36" s="157"/>
      <c r="F36" s="93">
        <f>SUM(F37:F46)</f>
        <v>420</v>
      </c>
      <c r="G36" s="93">
        <f>SUM(G37:G46)</f>
        <v>270</v>
      </c>
      <c r="H36" s="93">
        <f>SUM(H37:H46)</f>
        <v>975</v>
      </c>
      <c r="I36" s="173">
        <f>SUM(I37:I46)</f>
        <v>39</v>
      </c>
      <c r="J36" s="196">
        <f t="shared" ref="J36:AA36" si="2">SUM(J37:J46)</f>
        <v>75</v>
      </c>
      <c r="K36" s="93">
        <f t="shared" si="2"/>
        <v>90</v>
      </c>
      <c r="L36" s="197">
        <f t="shared" si="2"/>
        <v>14</v>
      </c>
      <c r="M36" s="196">
        <f t="shared" si="2"/>
        <v>15</v>
      </c>
      <c r="N36" s="93">
        <f t="shared" si="2"/>
        <v>105</v>
      </c>
      <c r="O36" s="197">
        <f t="shared" si="2"/>
        <v>12</v>
      </c>
      <c r="P36" s="174">
        <f t="shared" si="2"/>
        <v>0</v>
      </c>
      <c r="Q36" s="93">
        <f t="shared" si="2"/>
        <v>30</v>
      </c>
      <c r="R36" s="173">
        <f t="shared" si="2"/>
        <v>2</v>
      </c>
      <c r="S36" s="196">
        <f t="shared" si="2"/>
        <v>30</v>
      </c>
      <c r="T36" s="93">
        <f t="shared" si="2"/>
        <v>30</v>
      </c>
      <c r="U36" s="197">
        <f t="shared" si="2"/>
        <v>6</v>
      </c>
      <c r="V36" s="174">
        <f t="shared" si="2"/>
        <v>30</v>
      </c>
      <c r="W36" s="93">
        <f>SUM(W37:W46)</f>
        <v>15</v>
      </c>
      <c r="X36" s="93">
        <f t="shared" si="2"/>
        <v>5</v>
      </c>
      <c r="Y36" s="93">
        <f t="shared" si="2"/>
        <v>0</v>
      </c>
      <c r="Z36" s="93">
        <f t="shared" si="2"/>
        <v>0</v>
      </c>
      <c r="AA36" s="197">
        <f t="shared" si="2"/>
        <v>0</v>
      </c>
      <c r="AB36" s="94"/>
      <c r="AC36" s="94"/>
      <c r="AD36" s="94"/>
    </row>
    <row r="37" spans="1:30" s="36" customFormat="1" ht="15.75">
      <c r="A37" s="63">
        <v>7</v>
      </c>
      <c r="B37" s="95" t="s">
        <v>65</v>
      </c>
      <c r="C37" s="79" t="s">
        <v>52</v>
      </c>
      <c r="D37" s="79" t="s">
        <v>52</v>
      </c>
      <c r="E37" s="79" t="s">
        <v>107</v>
      </c>
      <c r="F37" s="65">
        <v>60</v>
      </c>
      <c r="G37" s="65">
        <v>30</v>
      </c>
      <c r="H37" s="66">
        <f>25*I37</f>
        <v>125</v>
      </c>
      <c r="I37" s="66">
        <v>5</v>
      </c>
      <c r="J37" s="67">
        <v>30</v>
      </c>
      <c r="K37" s="79">
        <v>30</v>
      </c>
      <c r="L37" s="68">
        <v>5</v>
      </c>
      <c r="M37" s="67"/>
      <c r="N37" s="79"/>
      <c r="O37" s="68"/>
      <c r="P37" s="80"/>
      <c r="Q37" s="79"/>
      <c r="R37" s="81"/>
      <c r="S37" s="67"/>
      <c r="T37" s="79"/>
      <c r="U37" s="68"/>
      <c r="V37" s="80"/>
      <c r="W37" s="79"/>
      <c r="X37" s="81"/>
      <c r="Y37" s="67"/>
      <c r="Z37" s="79"/>
      <c r="AA37" s="68"/>
      <c r="AB37" s="94"/>
      <c r="AC37" s="94"/>
      <c r="AD37" s="94"/>
    </row>
    <row r="38" spans="1:30" s="36" customFormat="1" ht="15.75">
      <c r="A38" s="63">
        <v>8</v>
      </c>
      <c r="B38" s="228" t="s">
        <v>67</v>
      </c>
      <c r="C38" s="88" t="s">
        <v>52</v>
      </c>
      <c r="D38" s="88" t="s">
        <v>52</v>
      </c>
      <c r="E38" s="79" t="s">
        <v>107</v>
      </c>
      <c r="F38" s="65">
        <v>45</v>
      </c>
      <c r="G38" s="65">
        <v>15</v>
      </c>
      <c r="H38" s="66">
        <f t="shared" ref="H38:H44" si="3">25*I38</f>
        <v>100</v>
      </c>
      <c r="I38" s="66">
        <v>4</v>
      </c>
      <c r="J38" s="77">
        <v>30</v>
      </c>
      <c r="K38" s="78">
        <v>15</v>
      </c>
      <c r="L38" s="122">
        <v>4</v>
      </c>
      <c r="M38" s="77"/>
      <c r="N38" s="78"/>
      <c r="O38" s="122"/>
      <c r="P38" s="80"/>
      <c r="Q38" s="79"/>
      <c r="R38" s="81"/>
      <c r="S38" s="67"/>
      <c r="T38" s="79"/>
      <c r="U38" s="68"/>
      <c r="V38" s="80"/>
      <c r="W38" s="79"/>
      <c r="X38" s="81"/>
      <c r="Y38" s="67"/>
      <c r="Z38" s="79"/>
      <c r="AA38" s="68"/>
      <c r="AB38" s="94"/>
      <c r="AC38" s="94"/>
      <c r="AD38" s="94"/>
    </row>
    <row r="39" spans="1:30" s="36" customFormat="1" ht="15.75">
      <c r="A39" s="63">
        <v>9</v>
      </c>
      <c r="B39" s="95" t="s">
        <v>68</v>
      </c>
      <c r="C39" s="88" t="s">
        <v>52</v>
      </c>
      <c r="D39" s="88" t="s">
        <v>52</v>
      </c>
      <c r="E39" s="79" t="s">
        <v>107</v>
      </c>
      <c r="F39" s="65">
        <v>30</v>
      </c>
      <c r="G39" s="65">
        <v>15</v>
      </c>
      <c r="H39" s="66">
        <f t="shared" si="3"/>
        <v>75</v>
      </c>
      <c r="I39" s="66">
        <v>3</v>
      </c>
      <c r="J39" s="67">
        <v>15</v>
      </c>
      <c r="K39" s="79">
        <v>15</v>
      </c>
      <c r="L39" s="68">
        <v>3</v>
      </c>
      <c r="M39" s="67"/>
      <c r="N39" s="79"/>
      <c r="O39" s="68"/>
      <c r="P39" s="90"/>
      <c r="Q39" s="81"/>
      <c r="R39" s="81"/>
      <c r="S39" s="89"/>
      <c r="T39" s="81"/>
      <c r="U39" s="68"/>
      <c r="V39" s="90"/>
      <c r="W39" s="81"/>
      <c r="X39" s="81"/>
      <c r="Y39" s="89"/>
      <c r="Z39" s="81"/>
      <c r="AA39" s="175"/>
      <c r="AB39" s="94"/>
      <c r="AC39" s="94"/>
      <c r="AD39" s="94"/>
    </row>
    <row r="40" spans="1:30" s="36" customFormat="1" ht="15.75">
      <c r="A40" s="63">
        <v>10</v>
      </c>
      <c r="B40" s="96" t="s">
        <v>69</v>
      </c>
      <c r="C40" s="88" t="s">
        <v>52</v>
      </c>
      <c r="D40" s="88" t="s">
        <v>52</v>
      </c>
      <c r="E40" s="79" t="s">
        <v>107</v>
      </c>
      <c r="F40" s="65">
        <v>30</v>
      </c>
      <c r="G40" s="65">
        <v>15</v>
      </c>
      <c r="H40" s="66">
        <f t="shared" si="3"/>
        <v>100</v>
      </c>
      <c r="I40" s="66">
        <v>4</v>
      </c>
      <c r="J40" s="67"/>
      <c r="K40" s="79"/>
      <c r="L40" s="68"/>
      <c r="M40" s="67">
        <v>15</v>
      </c>
      <c r="N40" s="79">
        <v>15</v>
      </c>
      <c r="O40" s="68">
        <v>4</v>
      </c>
      <c r="P40" s="90"/>
      <c r="Q40" s="81"/>
      <c r="R40" s="81"/>
      <c r="S40" s="89"/>
      <c r="T40" s="81"/>
      <c r="U40" s="68"/>
      <c r="V40" s="90"/>
      <c r="W40" s="81"/>
      <c r="X40" s="81"/>
      <c r="Y40" s="89"/>
      <c r="Z40" s="81"/>
      <c r="AA40" s="68"/>
      <c r="AB40" s="94"/>
      <c r="AC40" s="94"/>
      <c r="AD40" s="94"/>
    </row>
    <row r="41" spans="1:30" s="36" customFormat="1" ht="15.75">
      <c r="A41" s="247">
        <v>11</v>
      </c>
      <c r="B41" s="96" t="s">
        <v>136</v>
      </c>
      <c r="C41" s="88" t="s">
        <v>52</v>
      </c>
      <c r="D41" s="88" t="s">
        <v>52</v>
      </c>
      <c r="E41" s="79" t="s">
        <v>46</v>
      </c>
      <c r="F41" s="65">
        <v>120</v>
      </c>
      <c r="G41" s="65">
        <v>120</v>
      </c>
      <c r="H41" s="66">
        <f t="shared" si="3"/>
        <v>225</v>
      </c>
      <c r="I41" s="66">
        <v>9</v>
      </c>
      <c r="J41" s="67"/>
      <c r="K41" s="79">
        <v>30</v>
      </c>
      <c r="L41" s="68">
        <v>2</v>
      </c>
      <c r="M41" s="67"/>
      <c r="N41" s="79">
        <v>30</v>
      </c>
      <c r="O41" s="68">
        <v>2</v>
      </c>
      <c r="P41" s="90"/>
      <c r="Q41" s="81">
        <v>30</v>
      </c>
      <c r="R41" s="81">
        <v>2</v>
      </c>
      <c r="S41" s="89"/>
      <c r="T41" s="81">
        <v>30</v>
      </c>
      <c r="U41" s="68">
        <v>3</v>
      </c>
      <c r="V41" s="90"/>
      <c r="W41" s="81"/>
      <c r="X41" s="81"/>
      <c r="Y41" s="89"/>
      <c r="Z41" s="81"/>
      <c r="AA41" s="175"/>
      <c r="AB41" s="94"/>
      <c r="AC41" s="94"/>
      <c r="AD41" s="94"/>
    </row>
    <row r="42" spans="1:30" s="36" customFormat="1" ht="15.75">
      <c r="A42" s="63">
        <v>12</v>
      </c>
      <c r="B42" s="97" t="s">
        <v>138</v>
      </c>
      <c r="C42" s="88" t="s">
        <v>52</v>
      </c>
      <c r="D42" s="88" t="s">
        <v>52</v>
      </c>
      <c r="E42" s="59" t="s">
        <v>154</v>
      </c>
      <c r="F42" s="65">
        <v>30</v>
      </c>
      <c r="G42" s="65">
        <v>30</v>
      </c>
      <c r="H42" s="65">
        <f t="shared" si="3"/>
        <v>75</v>
      </c>
      <c r="I42" s="98">
        <v>3</v>
      </c>
      <c r="J42" s="67"/>
      <c r="K42" s="79"/>
      <c r="L42" s="68"/>
      <c r="M42" s="67"/>
      <c r="N42" s="79">
        <v>30</v>
      </c>
      <c r="O42" s="68">
        <v>3</v>
      </c>
      <c r="P42" s="90"/>
      <c r="Q42" s="81"/>
      <c r="R42" s="81"/>
      <c r="S42" s="89"/>
      <c r="T42" s="81"/>
      <c r="U42" s="68"/>
      <c r="V42" s="90"/>
      <c r="W42" s="81"/>
      <c r="X42" s="81"/>
      <c r="Y42" s="89"/>
      <c r="Z42" s="81"/>
      <c r="AA42" s="68"/>
      <c r="AB42" s="94"/>
      <c r="AC42" s="94"/>
      <c r="AD42" s="94"/>
    </row>
    <row r="43" spans="1:30" s="36" customFormat="1" ht="15.75">
      <c r="A43" s="63">
        <v>13</v>
      </c>
      <c r="B43" s="99" t="s">
        <v>139</v>
      </c>
      <c r="C43" s="100" t="s">
        <v>52</v>
      </c>
      <c r="D43" s="100" t="s">
        <v>52</v>
      </c>
      <c r="E43" s="100" t="s">
        <v>46</v>
      </c>
      <c r="F43" s="65">
        <v>30</v>
      </c>
      <c r="G43" s="65">
        <v>30</v>
      </c>
      <c r="H43" s="65">
        <f t="shared" si="3"/>
        <v>75</v>
      </c>
      <c r="I43" s="98">
        <v>3</v>
      </c>
      <c r="J43" s="67"/>
      <c r="K43" s="79"/>
      <c r="L43" s="68"/>
      <c r="M43" s="67"/>
      <c r="N43" s="79">
        <v>30</v>
      </c>
      <c r="O43" s="68">
        <v>3</v>
      </c>
      <c r="P43" s="90"/>
      <c r="Q43" s="81"/>
      <c r="R43" s="81"/>
      <c r="S43" s="89"/>
      <c r="T43" s="81"/>
      <c r="U43" s="68"/>
      <c r="V43" s="90"/>
      <c r="W43" s="81"/>
      <c r="X43" s="81"/>
      <c r="Y43" s="89"/>
      <c r="Z43" s="81"/>
      <c r="AA43" s="68"/>
      <c r="AB43" s="94"/>
      <c r="AC43" s="94"/>
      <c r="AD43" s="94"/>
    </row>
    <row r="44" spans="1:30" s="36" customFormat="1" ht="15.75">
      <c r="A44" s="63">
        <v>14</v>
      </c>
      <c r="B44" s="101" t="s">
        <v>108</v>
      </c>
      <c r="C44" s="79" t="s">
        <v>141</v>
      </c>
      <c r="D44" s="79" t="s">
        <v>52</v>
      </c>
      <c r="E44" s="79" t="s">
        <v>53</v>
      </c>
      <c r="F44" s="65">
        <v>30</v>
      </c>
      <c r="G44" s="65">
        <v>0</v>
      </c>
      <c r="H44" s="65">
        <f t="shared" si="3"/>
        <v>75</v>
      </c>
      <c r="I44" s="98">
        <v>3</v>
      </c>
      <c r="J44" s="67"/>
      <c r="K44" s="79"/>
      <c r="L44" s="68"/>
      <c r="M44" s="67"/>
      <c r="N44" s="79"/>
      <c r="O44" s="68"/>
      <c r="P44" s="80"/>
      <c r="Q44" s="79"/>
      <c r="R44" s="81"/>
      <c r="S44" s="67">
        <v>30</v>
      </c>
      <c r="T44" s="79"/>
      <c r="U44" s="68">
        <v>3</v>
      </c>
      <c r="V44" s="80"/>
      <c r="W44" s="79"/>
      <c r="X44" s="81"/>
      <c r="Y44" s="67"/>
      <c r="Z44" s="79"/>
      <c r="AA44" s="68"/>
      <c r="AB44" s="94"/>
      <c r="AC44" s="94"/>
      <c r="AD44" s="94"/>
    </row>
    <row r="45" spans="1:30" s="36" customFormat="1" ht="15.75">
      <c r="A45" s="63">
        <v>15</v>
      </c>
      <c r="B45" s="101" t="s">
        <v>109</v>
      </c>
      <c r="C45" s="79" t="s">
        <v>141</v>
      </c>
      <c r="D45" s="79" t="s">
        <v>52</v>
      </c>
      <c r="E45" s="79" t="s">
        <v>53</v>
      </c>
      <c r="F45" s="65">
        <v>30</v>
      </c>
      <c r="G45" s="65">
        <v>0</v>
      </c>
      <c r="H45" s="65">
        <f>25*I45</f>
        <v>100</v>
      </c>
      <c r="I45" s="98">
        <v>4</v>
      </c>
      <c r="J45" s="67"/>
      <c r="K45" s="79"/>
      <c r="L45" s="68"/>
      <c r="M45" s="67"/>
      <c r="N45" s="79"/>
      <c r="O45" s="68"/>
      <c r="P45" s="80"/>
      <c r="Q45" s="79"/>
      <c r="R45" s="81"/>
      <c r="S45" s="67"/>
      <c r="T45" s="79"/>
      <c r="U45" s="68"/>
      <c r="V45" s="80">
        <v>30</v>
      </c>
      <c r="W45" s="79"/>
      <c r="X45" s="81">
        <v>4</v>
      </c>
      <c r="Y45" s="67"/>
      <c r="Z45" s="79"/>
      <c r="AA45" s="68"/>
      <c r="AB45" s="94"/>
      <c r="AC45" s="94"/>
      <c r="AD45" s="94"/>
    </row>
    <row r="46" spans="1:30" s="36" customFormat="1" ht="15.75">
      <c r="A46" s="224">
        <v>16</v>
      </c>
      <c r="B46" s="224" t="s">
        <v>155</v>
      </c>
      <c r="C46" s="59" t="s">
        <v>141</v>
      </c>
      <c r="D46" s="59" t="s">
        <v>52</v>
      </c>
      <c r="E46" s="59" t="s">
        <v>59</v>
      </c>
      <c r="F46" s="225">
        <v>15</v>
      </c>
      <c r="G46" s="225">
        <v>15</v>
      </c>
      <c r="H46" s="225">
        <v>25</v>
      </c>
      <c r="I46" s="226">
        <v>1</v>
      </c>
      <c r="J46" s="67"/>
      <c r="K46" s="79"/>
      <c r="L46" s="68"/>
      <c r="M46" s="67"/>
      <c r="N46" s="79"/>
      <c r="O46" s="68"/>
      <c r="P46" s="80"/>
      <c r="Q46" s="79"/>
      <c r="R46" s="81"/>
      <c r="S46" s="67"/>
      <c r="T46" s="79"/>
      <c r="U46" s="68"/>
      <c r="V46" s="227"/>
      <c r="W46" s="80">
        <v>15</v>
      </c>
      <c r="X46" s="81">
        <v>1</v>
      </c>
      <c r="Y46" s="67"/>
      <c r="Z46" s="79"/>
      <c r="AA46" s="68"/>
      <c r="AB46" s="94"/>
      <c r="AC46" s="94"/>
      <c r="AD46" s="94"/>
    </row>
    <row r="47" spans="1:30" s="36" customFormat="1" ht="15.75">
      <c r="A47" s="102" t="s">
        <v>152</v>
      </c>
      <c r="B47" s="103"/>
      <c r="C47" s="82"/>
      <c r="D47" s="82"/>
      <c r="E47" s="158"/>
      <c r="F47" s="93">
        <f>SUM(F48:F53)</f>
        <v>255</v>
      </c>
      <c r="G47" s="93">
        <f t="shared" ref="G47:AA47" si="4">SUM(G48:G53)</f>
        <v>105</v>
      </c>
      <c r="H47" s="93">
        <f t="shared" si="4"/>
        <v>650</v>
      </c>
      <c r="I47" s="173">
        <f t="shared" si="4"/>
        <v>26</v>
      </c>
      <c r="J47" s="196">
        <f t="shared" si="4"/>
        <v>45</v>
      </c>
      <c r="K47" s="93">
        <f t="shared" si="4"/>
        <v>45</v>
      </c>
      <c r="L47" s="197">
        <f t="shared" si="4"/>
        <v>10</v>
      </c>
      <c r="M47" s="196">
        <f t="shared" si="4"/>
        <v>75</v>
      </c>
      <c r="N47" s="93">
        <f t="shared" si="4"/>
        <v>30</v>
      </c>
      <c r="O47" s="197">
        <f t="shared" si="4"/>
        <v>11</v>
      </c>
      <c r="P47" s="174">
        <f t="shared" si="4"/>
        <v>30</v>
      </c>
      <c r="Q47" s="93">
        <f t="shared" si="4"/>
        <v>30</v>
      </c>
      <c r="R47" s="173">
        <f t="shared" si="4"/>
        <v>5</v>
      </c>
      <c r="S47" s="196">
        <f t="shared" si="4"/>
        <v>0</v>
      </c>
      <c r="T47" s="93">
        <f t="shared" si="4"/>
        <v>0</v>
      </c>
      <c r="U47" s="197">
        <f t="shared" si="4"/>
        <v>0</v>
      </c>
      <c r="V47" s="174">
        <f t="shared" si="4"/>
        <v>0</v>
      </c>
      <c r="W47" s="93">
        <f t="shared" si="4"/>
        <v>0</v>
      </c>
      <c r="X47" s="93">
        <f t="shared" si="4"/>
        <v>0</v>
      </c>
      <c r="Y47" s="93">
        <f t="shared" si="4"/>
        <v>0</v>
      </c>
      <c r="Z47" s="93">
        <f t="shared" si="4"/>
        <v>0</v>
      </c>
      <c r="AA47" s="197">
        <f t="shared" si="4"/>
        <v>0</v>
      </c>
      <c r="AB47" s="94"/>
      <c r="AC47" s="94"/>
      <c r="AD47" s="94"/>
    </row>
    <row r="48" spans="1:30" s="36" customFormat="1" ht="15.75">
      <c r="A48" s="63">
        <v>17</v>
      </c>
      <c r="B48" s="104" t="s">
        <v>63</v>
      </c>
      <c r="C48" s="79" t="s">
        <v>52</v>
      </c>
      <c r="D48" s="79" t="s">
        <v>52</v>
      </c>
      <c r="E48" s="79" t="s">
        <v>107</v>
      </c>
      <c r="F48" s="65">
        <v>60</v>
      </c>
      <c r="G48" s="65">
        <v>30</v>
      </c>
      <c r="H48" s="66">
        <f t="shared" ref="H48:H53" si="5">25*I48</f>
        <v>150</v>
      </c>
      <c r="I48" s="66">
        <v>6</v>
      </c>
      <c r="J48" s="67">
        <v>30</v>
      </c>
      <c r="K48" s="105">
        <v>30</v>
      </c>
      <c r="L48" s="68">
        <v>6</v>
      </c>
      <c r="M48" s="67"/>
      <c r="N48" s="79"/>
      <c r="O48" s="68"/>
      <c r="P48" s="90"/>
      <c r="Q48" s="81"/>
      <c r="R48" s="81"/>
      <c r="S48" s="89"/>
      <c r="T48" s="81"/>
      <c r="U48" s="68"/>
      <c r="V48" s="90"/>
      <c r="W48" s="81"/>
      <c r="X48" s="81"/>
      <c r="Y48" s="89"/>
      <c r="Z48" s="81"/>
      <c r="AA48" s="68"/>
      <c r="AB48" s="94"/>
      <c r="AC48" s="94"/>
      <c r="AD48" s="94"/>
    </row>
    <row r="49" spans="1:30" s="36" customFormat="1" ht="15.75">
      <c r="A49" s="63">
        <v>18</v>
      </c>
      <c r="B49" s="104" t="s">
        <v>64</v>
      </c>
      <c r="C49" s="79" t="s">
        <v>52</v>
      </c>
      <c r="D49" s="79" t="s">
        <v>52</v>
      </c>
      <c r="E49" s="79" t="s">
        <v>107</v>
      </c>
      <c r="F49" s="65">
        <v>45</v>
      </c>
      <c r="G49" s="106">
        <v>15</v>
      </c>
      <c r="H49" s="66">
        <f t="shared" si="5"/>
        <v>125</v>
      </c>
      <c r="I49" s="66">
        <v>5</v>
      </c>
      <c r="J49" s="67"/>
      <c r="K49" s="79"/>
      <c r="L49" s="68"/>
      <c r="M49" s="67">
        <v>30</v>
      </c>
      <c r="N49" s="79">
        <v>15</v>
      </c>
      <c r="O49" s="68">
        <v>5</v>
      </c>
      <c r="P49" s="90"/>
      <c r="Q49" s="81"/>
      <c r="R49" s="81"/>
      <c r="S49" s="89"/>
      <c r="T49" s="81"/>
      <c r="U49" s="68"/>
      <c r="V49" s="90"/>
      <c r="W49" s="81"/>
      <c r="X49" s="81"/>
      <c r="Y49" s="89"/>
      <c r="Z49" s="81"/>
      <c r="AA49" s="68"/>
      <c r="AB49" s="94"/>
      <c r="AC49" s="94"/>
      <c r="AD49" s="94"/>
    </row>
    <row r="50" spans="1:30" s="36" customFormat="1" ht="15.75">
      <c r="A50" s="63">
        <v>19</v>
      </c>
      <c r="B50" s="246" t="s">
        <v>66</v>
      </c>
      <c r="C50" s="79" t="s">
        <v>52</v>
      </c>
      <c r="D50" s="79" t="s">
        <v>52</v>
      </c>
      <c r="E50" s="79" t="s">
        <v>107</v>
      </c>
      <c r="F50" s="65">
        <v>60</v>
      </c>
      <c r="G50" s="65">
        <v>30</v>
      </c>
      <c r="H50" s="66">
        <f t="shared" si="5"/>
        <v>125</v>
      </c>
      <c r="I50" s="66">
        <v>5</v>
      </c>
      <c r="J50" s="67"/>
      <c r="K50" s="79"/>
      <c r="L50" s="68"/>
      <c r="M50" s="67"/>
      <c r="N50" s="79"/>
      <c r="O50" s="68"/>
      <c r="P50" s="90">
        <v>30</v>
      </c>
      <c r="Q50" s="81">
        <v>30</v>
      </c>
      <c r="R50" s="81">
        <v>5</v>
      </c>
      <c r="S50" s="89"/>
      <c r="T50" s="81"/>
      <c r="U50" s="68"/>
      <c r="V50" s="90"/>
      <c r="W50" s="81"/>
      <c r="X50" s="81"/>
      <c r="Y50" s="89"/>
      <c r="Z50" s="81"/>
      <c r="AA50" s="175"/>
      <c r="AB50" s="94"/>
      <c r="AC50" s="94"/>
      <c r="AD50" s="94"/>
    </row>
    <row r="51" spans="1:30" s="36" customFormat="1" ht="15.75">
      <c r="A51" s="63">
        <v>20</v>
      </c>
      <c r="B51" s="107" t="s">
        <v>140</v>
      </c>
      <c r="C51" s="79" t="s">
        <v>52</v>
      </c>
      <c r="D51" s="79" t="s">
        <v>52</v>
      </c>
      <c r="E51" s="79" t="s">
        <v>53</v>
      </c>
      <c r="F51" s="65">
        <v>15</v>
      </c>
      <c r="G51" s="65">
        <v>0</v>
      </c>
      <c r="H51" s="66">
        <f t="shared" si="5"/>
        <v>25</v>
      </c>
      <c r="I51" s="66">
        <v>1</v>
      </c>
      <c r="J51" s="67"/>
      <c r="K51" s="79"/>
      <c r="L51" s="68"/>
      <c r="M51" s="108">
        <v>15</v>
      </c>
      <c r="N51" s="109"/>
      <c r="O51" s="130">
        <v>1</v>
      </c>
      <c r="P51" s="90"/>
      <c r="Q51" s="81"/>
      <c r="R51" s="81"/>
      <c r="S51" s="89"/>
      <c r="T51" s="81"/>
      <c r="U51" s="68"/>
      <c r="V51" s="90"/>
      <c r="W51" s="81"/>
      <c r="X51" s="81"/>
      <c r="Y51" s="89"/>
      <c r="Z51" s="81"/>
      <c r="AA51" s="68"/>
      <c r="AB51" s="94"/>
      <c r="AC51" s="94"/>
      <c r="AD51" s="94"/>
    </row>
    <row r="52" spans="1:30" s="36" customFormat="1" ht="15.75">
      <c r="A52" s="63">
        <v>21</v>
      </c>
      <c r="B52" s="107" t="s">
        <v>71</v>
      </c>
      <c r="C52" s="79" t="s">
        <v>52</v>
      </c>
      <c r="D52" s="79" t="s">
        <v>52</v>
      </c>
      <c r="E52" s="79" t="s">
        <v>107</v>
      </c>
      <c r="F52" s="65">
        <v>30</v>
      </c>
      <c r="G52" s="111">
        <v>15</v>
      </c>
      <c r="H52" s="66">
        <f t="shared" si="5"/>
        <v>100</v>
      </c>
      <c r="I52" s="112">
        <v>4</v>
      </c>
      <c r="J52" s="113">
        <v>15</v>
      </c>
      <c r="K52" s="105">
        <v>15</v>
      </c>
      <c r="L52" s="115">
        <v>4</v>
      </c>
      <c r="M52" s="113"/>
      <c r="N52" s="105"/>
      <c r="O52" s="115"/>
      <c r="P52" s="116"/>
      <c r="Q52" s="105"/>
      <c r="R52" s="114"/>
      <c r="S52" s="113"/>
      <c r="T52" s="105"/>
      <c r="U52" s="115"/>
      <c r="V52" s="117"/>
      <c r="W52" s="118"/>
      <c r="X52" s="118"/>
      <c r="Y52" s="119"/>
      <c r="Z52" s="118"/>
      <c r="AA52" s="120"/>
      <c r="AB52" s="94"/>
      <c r="AC52" s="94"/>
      <c r="AD52" s="94"/>
    </row>
    <row r="53" spans="1:30" s="36" customFormat="1" ht="15.75">
      <c r="A53" s="63">
        <v>22</v>
      </c>
      <c r="B53" s="107" t="s">
        <v>72</v>
      </c>
      <c r="C53" s="79" t="s">
        <v>52</v>
      </c>
      <c r="D53" s="79" t="s">
        <v>52</v>
      </c>
      <c r="E53" s="79" t="s">
        <v>107</v>
      </c>
      <c r="F53" s="65">
        <v>45</v>
      </c>
      <c r="G53" s="106">
        <v>15</v>
      </c>
      <c r="H53" s="66">
        <f t="shared" si="5"/>
        <v>125</v>
      </c>
      <c r="I53" s="112">
        <v>5</v>
      </c>
      <c r="J53" s="67"/>
      <c r="K53" s="79"/>
      <c r="L53" s="68"/>
      <c r="M53" s="108">
        <v>30</v>
      </c>
      <c r="N53" s="109">
        <v>15</v>
      </c>
      <c r="O53" s="130">
        <v>5</v>
      </c>
      <c r="P53" s="80"/>
      <c r="Q53" s="79"/>
      <c r="R53" s="81"/>
      <c r="S53" s="67"/>
      <c r="T53" s="79"/>
      <c r="U53" s="115"/>
      <c r="V53" s="117"/>
      <c r="W53" s="118"/>
      <c r="X53" s="118"/>
      <c r="Y53" s="119"/>
      <c r="Z53" s="118"/>
      <c r="AA53" s="120"/>
      <c r="AB53" s="94"/>
      <c r="AC53" s="94"/>
      <c r="AD53" s="94"/>
    </row>
    <row r="54" spans="1:30" s="36" customFormat="1" ht="15.75">
      <c r="A54" s="82" t="s">
        <v>153</v>
      </c>
      <c r="B54" s="82"/>
      <c r="C54" s="82"/>
      <c r="D54" s="82"/>
      <c r="E54" s="83"/>
      <c r="F54" s="83">
        <f>SUM(F78)</f>
        <v>705</v>
      </c>
      <c r="G54" s="83">
        <f>SUM(G78)</f>
        <v>510</v>
      </c>
      <c r="H54" s="83">
        <f t="shared" ref="H54:AA54" si="6">SUM(H78)</f>
        <v>1825</v>
      </c>
      <c r="I54" s="180">
        <f t="shared" si="6"/>
        <v>73</v>
      </c>
      <c r="J54" s="194">
        <f t="shared" si="6"/>
        <v>0</v>
      </c>
      <c r="K54" s="83">
        <f t="shared" si="6"/>
        <v>0</v>
      </c>
      <c r="L54" s="195">
        <f t="shared" si="6"/>
        <v>0</v>
      </c>
      <c r="M54" s="194">
        <f t="shared" si="6"/>
        <v>0</v>
      </c>
      <c r="N54" s="83">
        <f t="shared" si="6"/>
        <v>0</v>
      </c>
      <c r="O54" s="195">
        <f t="shared" si="6"/>
        <v>0</v>
      </c>
      <c r="P54" s="158">
        <f t="shared" si="6"/>
        <v>60</v>
      </c>
      <c r="Q54" s="83">
        <f t="shared" si="6"/>
        <v>140</v>
      </c>
      <c r="R54" s="180">
        <f t="shared" si="6"/>
        <v>19</v>
      </c>
      <c r="S54" s="194">
        <f t="shared" si="6"/>
        <v>60</v>
      </c>
      <c r="T54" s="83">
        <f t="shared" si="6"/>
        <v>90</v>
      </c>
      <c r="U54" s="195">
        <f t="shared" si="6"/>
        <v>17</v>
      </c>
      <c r="V54" s="158">
        <f t="shared" si="6"/>
        <v>45</v>
      </c>
      <c r="W54" s="83">
        <f t="shared" si="6"/>
        <v>120</v>
      </c>
      <c r="X54" s="83">
        <f t="shared" si="6"/>
        <v>15</v>
      </c>
      <c r="Y54" s="83">
        <f t="shared" si="6"/>
        <v>0</v>
      </c>
      <c r="Z54" s="83">
        <f t="shared" si="6"/>
        <v>190</v>
      </c>
      <c r="AA54" s="195">
        <f t="shared" si="6"/>
        <v>22</v>
      </c>
      <c r="AB54" s="94"/>
      <c r="AC54" s="94"/>
      <c r="AD54" s="94"/>
    </row>
    <row r="55" spans="1:30" s="36" customFormat="1" ht="15.75">
      <c r="A55" s="312" t="s">
        <v>165</v>
      </c>
      <c r="B55" s="313"/>
      <c r="C55" s="121">
        <f>SUM(C56:C77)</f>
        <v>0</v>
      </c>
      <c r="D55" s="121">
        <f>SUM(D56:D77)</f>
        <v>0</v>
      </c>
      <c r="E55" s="121">
        <f>SUM(E56:E77)</f>
        <v>0</v>
      </c>
      <c r="F55" s="121">
        <f>SUM(F56:F77)</f>
        <v>725</v>
      </c>
      <c r="G55" s="121">
        <f t="shared" ref="G55:AA55" si="7">SUM(G56:G77)</f>
        <v>515</v>
      </c>
      <c r="H55" s="121">
        <f t="shared" si="7"/>
        <v>1825</v>
      </c>
      <c r="I55" s="121">
        <f t="shared" si="7"/>
        <v>73</v>
      </c>
      <c r="J55" s="198">
        <f t="shared" si="7"/>
        <v>0</v>
      </c>
      <c r="K55" s="121">
        <f t="shared" si="7"/>
        <v>0</v>
      </c>
      <c r="L55" s="199">
        <f t="shared" si="7"/>
        <v>0</v>
      </c>
      <c r="M55" s="198">
        <f t="shared" si="7"/>
        <v>0</v>
      </c>
      <c r="N55" s="121">
        <f t="shared" si="7"/>
        <v>0</v>
      </c>
      <c r="O55" s="199">
        <f t="shared" si="7"/>
        <v>0</v>
      </c>
      <c r="P55" s="185">
        <f t="shared" si="7"/>
        <v>60</v>
      </c>
      <c r="Q55" s="121">
        <f t="shared" si="7"/>
        <v>120</v>
      </c>
      <c r="R55" s="121">
        <f t="shared" si="7"/>
        <v>19</v>
      </c>
      <c r="S55" s="198">
        <f t="shared" si="7"/>
        <v>60</v>
      </c>
      <c r="T55" s="121">
        <f t="shared" si="7"/>
        <v>105</v>
      </c>
      <c r="U55" s="199">
        <f t="shared" si="7"/>
        <v>17</v>
      </c>
      <c r="V55" s="185">
        <f t="shared" si="7"/>
        <v>60</v>
      </c>
      <c r="W55" s="121">
        <f t="shared" si="7"/>
        <v>120</v>
      </c>
      <c r="X55" s="121">
        <f t="shared" si="7"/>
        <v>15</v>
      </c>
      <c r="Y55" s="121">
        <f t="shared" si="7"/>
        <v>30</v>
      </c>
      <c r="Z55" s="121">
        <f t="shared" si="7"/>
        <v>170</v>
      </c>
      <c r="AA55" s="199">
        <f t="shared" si="7"/>
        <v>22</v>
      </c>
      <c r="AB55" s="94"/>
      <c r="AC55" s="94"/>
      <c r="AD55" s="94"/>
    </row>
    <row r="56" spans="1:30" s="36" customFormat="1" ht="15.75">
      <c r="A56" s="63">
        <v>23</v>
      </c>
      <c r="B56" s="101" t="s">
        <v>95</v>
      </c>
      <c r="C56" s="105" t="s">
        <v>141</v>
      </c>
      <c r="D56" s="105" t="s">
        <v>52</v>
      </c>
      <c r="E56" s="79" t="s">
        <v>107</v>
      </c>
      <c r="F56" s="239">
        <v>60</v>
      </c>
      <c r="G56" s="239">
        <v>30</v>
      </c>
      <c r="H56" s="240">
        <f>25*I56</f>
        <v>150</v>
      </c>
      <c r="I56" s="240">
        <v>6</v>
      </c>
      <c r="J56" s="77"/>
      <c r="K56" s="78"/>
      <c r="L56" s="122"/>
      <c r="M56" s="77"/>
      <c r="N56" s="78"/>
      <c r="O56" s="122"/>
      <c r="P56" s="80">
        <v>30</v>
      </c>
      <c r="Q56" s="79">
        <v>30</v>
      </c>
      <c r="R56" s="81">
        <v>6</v>
      </c>
      <c r="S56" s="67"/>
      <c r="T56" s="79"/>
      <c r="U56" s="68"/>
      <c r="V56" s="80"/>
      <c r="W56" s="79"/>
      <c r="X56" s="81"/>
      <c r="Y56" s="67"/>
      <c r="Z56" s="79"/>
      <c r="AA56" s="68"/>
      <c r="AB56" s="94"/>
      <c r="AC56" s="94"/>
      <c r="AD56" s="94"/>
    </row>
    <row r="57" spans="1:30" s="36" customFormat="1" ht="15.75">
      <c r="A57" s="63">
        <v>24</v>
      </c>
      <c r="B57" s="101" t="s">
        <v>73</v>
      </c>
      <c r="C57" s="105" t="s">
        <v>141</v>
      </c>
      <c r="D57" s="105" t="s">
        <v>52</v>
      </c>
      <c r="E57" s="79" t="s">
        <v>53</v>
      </c>
      <c r="F57" s="239">
        <v>30</v>
      </c>
      <c r="G57" s="239">
        <v>0</v>
      </c>
      <c r="H57" s="240">
        <f t="shared" ref="H57:H77" si="8">25*I57</f>
        <v>75</v>
      </c>
      <c r="I57" s="240">
        <v>3</v>
      </c>
      <c r="J57" s="77"/>
      <c r="K57" s="78"/>
      <c r="L57" s="122"/>
      <c r="M57" s="77"/>
      <c r="N57" s="78"/>
      <c r="O57" s="122"/>
      <c r="P57" s="80"/>
      <c r="Q57" s="79"/>
      <c r="R57" s="81"/>
      <c r="S57" s="67">
        <v>30</v>
      </c>
      <c r="T57" s="79"/>
      <c r="U57" s="68">
        <v>3</v>
      </c>
      <c r="V57" s="80"/>
      <c r="W57" s="79"/>
      <c r="X57" s="81"/>
      <c r="Y57" s="67"/>
      <c r="Z57" s="79"/>
      <c r="AA57" s="68"/>
      <c r="AB57" s="94"/>
      <c r="AC57" s="94"/>
      <c r="AD57" s="94"/>
    </row>
    <row r="58" spans="1:30" s="36" customFormat="1" ht="15.75">
      <c r="A58" s="63">
        <v>25</v>
      </c>
      <c r="B58" s="101" t="s">
        <v>97</v>
      </c>
      <c r="C58" s="105" t="s">
        <v>141</v>
      </c>
      <c r="D58" s="105" t="s">
        <v>52</v>
      </c>
      <c r="E58" s="79" t="s">
        <v>54</v>
      </c>
      <c r="F58" s="239">
        <v>30</v>
      </c>
      <c r="G58" s="239">
        <v>30</v>
      </c>
      <c r="H58" s="240">
        <f t="shared" si="8"/>
        <v>100</v>
      </c>
      <c r="I58" s="240">
        <v>4</v>
      </c>
      <c r="J58" s="77"/>
      <c r="K58" s="78"/>
      <c r="L58" s="122"/>
      <c r="M58" s="77"/>
      <c r="N58" s="78"/>
      <c r="O58" s="122"/>
      <c r="P58" s="80"/>
      <c r="Q58" s="79">
        <v>30</v>
      </c>
      <c r="R58" s="81">
        <v>4</v>
      </c>
      <c r="S58" s="67"/>
      <c r="T58" s="79"/>
      <c r="U58" s="68"/>
      <c r="V58" s="80"/>
      <c r="W58" s="79"/>
      <c r="X58" s="81"/>
      <c r="Y58" s="67"/>
      <c r="Z58" s="79"/>
      <c r="AA58" s="68"/>
      <c r="AB58" s="94"/>
      <c r="AC58" s="94"/>
      <c r="AD58" s="94"/>
    </row>
    <row r="59" spans="1:30" s="36" customFormat="1" ht="15.75">
      <c r="A59" s="63">
        <v>26</v>
      </c>
      <c r="B59" s="101" t="s">
        <v>98</v>
      </c>
      <c r="C59" s="105" t="s">
        <v>141</v>
      </c>
      <c r="D59" s="105" t="s">
        <v>52</v>
      </c>
      <c r="E59" s="79" t="s">
        <v>53</v>
      </c>
      <c r="F59" s="239">
        <v>30</v>
      </c>
      <c r="G59" s="239">
        <v>0</v>
      </c>
      <c r="H59" s="240">
        <f t="shared" si="8"/>
        <v>50</v>
      </c>
      <c r="I59" s="240">
        <v>2</v>
      </c>
      <c r="J59" s="77"/>
      <c r="K59" s="78"/>
      <c r="L59" s="122"/>
      <c r="M59" s="77"/>
      <c r="N59" s="78"/>
      <c r="O59" s="122"/>
      <c r="P59" s="80"/>
      <c r="Q59" s="79"/>
      <c r="R59" s="81"/>
      <c r="S59" s="67"/>
      <c r="T59" s="79"/>
      <c r="U59" s="68"/>
      <c r="V59" s="80">
        <v>30</v>
      </c>
      <c r="W59" s="79"/>
      <c r="X59" s="81">
        <v>2</v>
      </c>
      <c r="Y59" s="67"/>
      <c r="Z59" s="79"/>
      <c r="AA59" s="68"/>
      <c r="AB59" s="94"/>
      <c r="AC59" s="94"/>
      <c r="AD59" s="94"/>
    </row>
    <row r="60" spans="1:30" s="36" customFormat="1" ht="15.75">
      <c r="A60" s="63">
        <v>27</v>
      </c>
      <c r="B60" s="101" t="s">
        <v>99</v>
      </c>
      <c r="C60" s="105" t="s">
        <v>141</v>
      </c>
      <c r="D60" s="105" t="s">
        <v>52</v>
      </c>
      <c r="E60" s="79" t="s">
        <v>54</v>
      </c>
      <c r="F60" s="239">
        <v>30</v>
      </c>
      <c r="G60" s="239">
        <v>30</v>
      </c>
      <c r="H60" s="240">
        <f t="shared" si="8"/>
        <v>75</v>
      </c>
      <c r="I60" s="240">
        <v>3</v>
      </c>
      <c r="J60" s="77"/>
      <c r="K60" s="78"/>
      <c r="L60" s="122"/>
      <c r="M60" s="77"/>
      <c r="N60" s="78"/>
      <c r="O60" s="122"/>
      <c r="P60" s="80"/>
      <c r="Q60" s="79"/>
      <c r="R60" s="81"/>
      <c r="S60" s="67"/>
      <c r="T60" s="79"/>
      <c r="U60" s="68"/>
      <c r="V60" s="80"/>
      <c r="W60" s="79">
        <v>30</v>
      </c>
      <c r="X60" s="81">
        <v>3</v>
      </c>
      <c r="Y60" s="67"/>
      <c r="Z60" s="79"/>
      <c r="AA60" s="68"/>
      <c r="AB60" s="94"/>
      <c r="AC60" s="94"/>
      <c r="AD60" s="94"/>
    </row>
    <row r="61" spans="1:30" s="36" customFormat="1" ht="15.75">
      <c r="A61" s="63">
        <v>28</v>
      </c>
      <c r="B61" s="101" t="s">
        <v>100</v>
      </c>
      <c r="C61" s="105" t="s">
        <v>141</v>
      </c>
      <c r="D61" s="105" t="s">
        <v>52</v>
      </c>
      <c r="E61" s="79" t="s">
        <v>53</v>
      </c>
      <c r="F61" s="239">
        <v>30</v>
      </c>
      <c r="G61" s="239">
        <v>0</v>
      </c>
      <c r="H61" s="240">
        <f t="shared" si="8"/>
        <v>50</v>
      </c>
      <c r="I61" s="240">
        <v>2</v>
      </c>
      <c r="J61" s="77"/>
      <c r="K61" s="78"/>
      <c r="L61" s="122"/>
      <c r="M61" s="77"/>
      <c r="N61" s="78"/>
      <c r="O61" s="122"/>
      <c r="P61" s="80"/>
      <c r="Q61" s="79"/>
      <c r="R61" s="81"/>
      <c r="S61" s="67"/>
      <c r="T61" s="79"/>
      <c r="U61" s="68"/>
      <c r="V61" s="80">
        <v>30</v>
      </c>
      <c r="W61" s="79"/>
      <c r="X61" s="68">
        <v>2</v>
      </c>
      <c r="Y61" s="80"/>
      <c r="Z61" s="79"/>
      <c r="AA61" s="68"/>
      <c r="AB61" s="94"/>
      <c r="AC61" s="94"/>
      <c r="AD61" s="94"/>
    </row>
    <row r="62" spans="1:30" s="36" customFormat="1" ht="15.75">
      <c r="A62" s="63">
        <v>29</v>
      </c>
      <c r="B62" s="101" t="s">
        <v>101</v>
      </c>
      <c r="C62" s="105" t="s">
        <v>141</v>
      </c>
      <c r="D62" s="105" t="s">
        <v>52</v>
      </c>
      <c r="E62" s="79" t="s">
        <v>53</v>
      </c>
      <c r="F62" s="239">
        <v>30</v>
      </c>
      <c r="G62" s="239">
        <v>0</v>
      </c>
      <c r="H62" s="240">
        <f t="shared" si="8"/>
        <v>75</v>
      </c>
      <c r="I62" s="240">
        <v>3</v>
      </c>
      <c r="J62" s="77"/>
      <c r="K62" s="78"/>
      <c r="L62" s="122"/>
      <c r="M62" s="77"/>
      <c r="N62" s="78"/>
      <c r="O62" s="122"/>
      <c r="P62" s="80"/>
      <c r="Q62" s="79"/>
      <c r="R62" s="81"/>
      <c r="S62" s="213"/>
      <c r="T62" s="123"/>
      <c r="U62" s="124"/>
      <c r="V62" s="80"/>
      <c r="W62" s="79"/>
      <c r="X62" s="68"/>
      <c r="Y62" s="80">
        <v>30</v>
      </c>
      <c r="Z62" s="79"/>
      <c r="AA62" s="68">
        <v>3</v>
      </c>
      <c r="AB62" s="94"/>
      <c r="AC62" s="94"/>
      <c r="AD62" s="94"/>
    </row>
    <row r="63" spans="1:30" s="36" customFormat="1" ht="15.75">
      <c r="A63" s="63">
        <v>30</v>
      </c>
      <c r="B63" s="101" t="s">
        <v>102</v>
      </c>
      <c r="C63" s="105" t="s">
        <v>141</v>
      </c>
      <c r="D63" s="105" t="s">
        <v>52</v>
      </c>
      <c r="E63" s="79" t="s">
        <v>54</v>
      </c>
      <c r="F63" s="239">
        <v>30</v>
      </c>
      <c r="G63" s="239">
        <v>30</v>
      </c>
      <c r="H63" s="240">
        <f t="shared" si="8"/>
        <v>75</v>
      </c>
      <c r="I63" s="240">
        <v>3</v>
      </c>
      <c r="J63" s="77"/>
      <c r="K63" s="78"/>
      <c r="L63" s="122"/>
      <c r="M63" s="77"/>
      <c r="N63" s="78"/>
      <c r="O63" s="122"/>
      <c r="P63" s="80"/>
      <c r="Q63" s="79"/>
      <c r="R63" s="81"/>
      <c r="S63" s="67"/>
      <c r="T63" s="79"/>
      <c r="U63" s="68"/>
      <c r="V63" s="80"/>
      <c r="W63" s="79"/>
      <c r="X63" s="68"/>
      <c r="Y63" s="80"/>
      <c r="Z63" s="79">
        <v>30</v>
      </c>
      <c r="AA63" s="68">
        <v>3</v>
      </c>
      <c r="AB63" s="94"/>
      <c r="AC63" s="94"/>
      <c r="AD63" s="94"/>
    </row>
    <row r="64" spans="1:30" s="36" customFormat="1" ht="15.75">
      <c r="A64" s="63">
        <v>31</v>
      </c>
      <c r="B64" s="101" t="s">
        <v>88</v>
      </c>
      <c r="C64" s="105" t="s">
        <v>141</v>
      </c>
      <c r="D64" s="105" t="s">
        <v>52</v>
      </c>
      <c r="E64" s="79" t="s">
        <v>54</v>
      </c>
      <c r="F64" s="239">
        <v>20</v>
      </c>
      <c r="G64" s="239">
        <v>20</v>
      </c>
      <c r="H64" s="240">
        <f t="shared" si="8"/>
        <v>75</v>
      </c>
      <c r="I64" s="240">
        <v>3</v>
      </c>
      <c r="J64" s="77"/>
      <c r="K64" s="78"/>
      <c r="L64" s="122"/>
      <c r="M64" s="77"/>
      <c r="N64" s="78"/>
      <c r="O64" s="122"/>
      <c r="P64" s="80"/>
      <c r="Q64" s="79"/>
      <c r="R64" s="81"/>
      <c r="S64" s="67"/>
      <c r="T64" s="79"/>
      <c r="U64" s="68"/>
      <c r="V64" s="80"/>
      <c r="W64" s="79"/>
      <c r="X64" s="81"/>
      <c r="Y64" s="67"/>
      <c r="Z64" s="79">
        <v>20</v>
      </c>
      <c r="AA64" s="68">
        <v>3</v>
      </c>
      <c r="AB64" s="94"/>
      <c r="AC64" s="94"/>
      <c r="AD64" s="94"/>
    </row>
    <row r="65" spans="1:30" s="36" customFormat="1" ht="15.75">
      <c r="A65" s="63">
        <v>32</v>
      </c>
      <c r="B65" s="104" t="s">
        <v>103</v>
      </c>
      <c r="C65" s="105" t="s">
        <v>141</v>
      </c>
      <c r="D65" s="105" t="s">
        <v>52</v>
      </c>
      <c r="E65" s="105" t="s">
        <v>54</v>
      </c>
      <c r="F65" s="239">
        <v>30</v>
      </c>
      <c r="G65" s="239">
        <v>30</v>
      </c>
      <c r="H65" s="240">
        <f t="shared" si="8"/>
        <v>75</v>
      </c>
      <c r="I65" s="240">
        <v>3</v>
      </c>
      <c r="J65" s="113"/>
      <c r="K65" s="105"/>
      <c r="L65" s="115"/>
      <c r="M65" s="113"/>
      <c r="N65" s="105"/>
      <c r="O65" s="115"/>
      <c r="P65" s="116"/>
      <c r="Q65" s="105"/>
      <c r="R65" s="114"/>
      <c r="S65" s="113"/>
      <c r="T65" s="105">
        <v>30</v>
      </c>
      <c r="U65" s="115">
        <v>3</v>
      </c>
      <c r="V65" s="116"/>
      <c r="W65" s="105"/>
      <c r="X65" s="114"/>
      <c r="Y65" s="113"/>
      <c r="Z65" s="105"/>
      <c r="AA65" s="115"/>
      <c r="AB65" s="94"/>
      <c r="AC65" s="94"/>
      <c r="AD65" s="94"/>
    </row>
    <row r="66" spans="1:30" s="36" customFormat="1" ht="15.75">
      <c r="A66" s="63">
        <v>33</v>
      </c>
      <c r="B66" s="101" t="s">
        <v>104</v>
      </c>
      <c r="C66" s="105" t="s">
        <v>141</v>
      </c>
      <c r="D66" s="105" t="s">
        <v>52</v>
      </c>
      <c r="E66" s="79" t="s">
        <v>54</v>
      </c>
      <c r="F66" s="239">
        <v>30</v>
      </c>
      <c r="G66" s="239">
        <v>30</v>
      </c>
      <c r="H66" s="240">
        <f t="shared" si="8"/>
        <v>75</v>
      </c>
      <c r="I66" s="240">
        <v>3</v>
      </c>
      <c r="J66" s="77"/>
      <c r="K66" s="78"/>
      <c r="L66" s="122"/>
      <c r="M66" s="77"/>
      <c r="N66" s="78"/>
      <c r="O66" s="122"/>
      <c r="P66" s="80"/>
      <c r="Q66" s="79"/>
      <c r="R66" s="81"/>
      <c r="S66" s="67"/>
      <c r="T66" s="79"/>
      <c r="U66" s="68"/>
      <c r="V66" s="80"/>
      <c r="W66" s="79"/>
      <c r="X66" s="81"/>
      <c r="Y66" s="67"/>
      <c r="Z66" s="79">
        <v>30</v>
      </c>
      <c r="AA66" s="68">
        <v>3</v>
      </c>
      <c r="AB66" s="94"/>
      <c r="AC66" s="94"/>
      <c r="AD66" s="94"/>
    </row>
    <row r="67" spans="1:30" s="36" customFormat="1" ht="15.75">
      <c r="A67" s="63">
        <v>34</v>
      </c>
      <c r="B67" s="101" t="s">
        <v>105</v>
      </c>
      <c r="C67" s="105" t="s">
        <v>141</v>
      </c>
      <c r="D67" s="105" t="s">
        <v>52</v>
      </c>
      <c r="E67" s="79" t="s">
        <v>54</v>
      </c>
      <c r="F67" s="239">
        <v>30</v>
      </c>
      <c r="G67" s="239">
        <v>30</v>
      </c>
      <c r="H67" s="240">
        <f t="shared" si="8"/>
        <v>75</v>
      </c>
      <c r="I67" s="240">
        <v>3</v>
      </c>
      <c r="J67" s="77"/>
      <c r="K67" s="78"/>
      <c r="L67" s="122"/>
      <c r="M67" s="77"/>
      <c r="N67" s="78"/>
      <c r="O67" s="122"/>
      <c r="P67" s="80"/>
      <c r="Q67" s="79"/>
      <c r="R67" s="81"/>
      <c r="S67" s="67"/>
      <c r="T67" s="79"/>
      <c r="U67" s="68"/>
      <c r="V67" s="80"/>
      <c r="W67" s="79"/>
      <c r="X67" s="81"/>
      <c r="Y67" s="67"/>
      <c r="Z67" s="79">
        <v>30</v>
      </c>
      <c r="AA67" s="68">
        <v>3</v>
      </c>
      <c r="AB67" s="94"/>
      <c r="AC67" s="94"/>
      <c r="AD67" s="94"/>
    </row>
    <row r="68" spans="1:30" s="36" customFormat="1" ht="15.75">
      <c r="A68" s="63">
        <v>35</v>
      </c>
      <c r="B68" s="104" t="s">
        <v>106</v>
      </c>
      <c r="C68" s="105" t="s">
        <v>141</v>
      </c>
      <c r="D68" s="105" t="s">
        <v>52</v>
      </c>
      <c r="E68" s="79" t="s">
        <v>59</v>
      </c>
      <c r="F68" s="239">
        <v>30</v>
      </c>
      <c r="G68" s="239">
        <v>30</v>
      </c>
      <c r="H68" s="240">
        <f t="shared" si="8"/>
        <v>75</v>
      </c>
      <c r="I68" s="240">
        <v>3</v>
      </c>
      <c r="J68" s="77"/>
      <c r="K68" s="78"/>
      <c r="L68" s="122"/>
      <c r="M68" s="77"/>
      <c r="N68" s="78"/>
      <c r="O68" s="122"/>
      <c r="P68" s="80"/>
      <c r="Q68" s="79">
        <v>30</v>
      </c>
      <c r="R68" s="81">
        <v>3</v>
      </c>
      <c r="S68" s="67"/>
      <c r="T68" s="79"/>
      <c r="U68" s="68"/>
      <c r="V68" s="80"/>
      <c r="W68" s="79"/>
      <c r="X68" s="81"/>
      <c r="Y68" s="67"/>
      <c r="Z68" s="79"/>
      <c r="AA68" s="68"/>
      <c r="AB68" s="94"/>
      <c r="AC68" s="94"/>
      <c r="AD68" s="94"/>
    </row>
    <row r="69" spans="1:30" s="36" customFormat="1" ht="15.75">
      <c r="A69" s="63">
        <v>36</v>
      </c>
      <c r="B69" s="104" t="s">
        <v>78</v>
      </c>
      <c r="C69" s="105" t="s">
        <v>141</v>
      </c>
      <c r="D69" s="105" t="s">
        <v>52</v>
      </c>
      <c r="E69" s="105" t="s">
        <v>107</v>
      </c>
      <c r="F69" s="239">
        <v>45</v>
      </c>
      <c r="G69" s="241">
        <v>15</v>
      </c>
      <c r="H69" s="240">
        <f t="shared" si="8"/>
        <v>125</v>
      </c>
      <c r="I69" s="240">
        <v>5</v>
      </c>
      <c r="J69" s="113"/>
      <c r="K69" s="105"/>
      <c r="L69" s="115"/>
      <c r="M69" s="113"/>
      <c r="N69" s="105"/>
      <c r="O69" s="115"/>
      <c r="P69" s="116"/>
      <c r="Q69" s="105"/>
      <c r="R69" s="114"/>
      <c r="S69" s="113">
        <v>30</v>
      </c>
      <c r="T69" s="105">
        <v>15</v>
      </c>
      <c r="U69" s="115">
        <v>5</v>
      </c>
      <c r="V69" s="116"/>
      <c r="W69" s="105"/>
      <c r="X69" s="114"/>
      <c r="Y69" s="113"/>
      <c r="Z69" s="105"/>
      <c r="AA69" s="115"/>
      <c r="AB69" s="94"/>
      <c r="AC69" s="94"/>
      <c r="AD69" s="94"/>
    </row>
    <row r="70" spans="1:30" s="36" customFormat="1" ht="15.75">
      <c r="A70" s="63">
        <v>37</v>
      </c>
      <c r="B70" s="104" t="s">
        <v>74</v>
      </c>
      <c r="C70" s="105" t="s">
        <v>141</v>
      </c>
      <c r="D70" s="105" t="s">
        <v>52</v>
      </c>
      <c r="E70" s="105" t="s">
        <v>107</v>
      </c>
      <c r="F70" s="239">
        <v>60</v>
      </c>
      <c r="G70" s="241">
        <v>30</v>
      </c>
      <c r="H70" s="240">
        <f t="shared" si="8"/>
        <v>150</v>
      </c>
      <c r="I70" s="240">
        <v>6</v>
      </c>
      <c r="J70" s="113"/>
      <c r="K70" s="105"/>
      <c r="L70" s="115"/>
      <c r="M70" s="113"/>
      <c r="N70" s="105"/>
      <c r="O70" s="115"/>
      <c r="P70" s="116">
        <v>30</v>
      </c>
      <c r="Q70" s="105">
        <v>30</v>
      </c>
      <c r="R70" s="114">
        <v>6</v>
      </c>
      <c r="S70" s="113"/>
      <c r="T70" s="105"/>
      <c r="U70" s="115"/>
      <c r="V70" s="116"/>
      <c r="W70" s="105"/>
      <c r="X70" s="114"/>
      <c r="Y70" s="113"/>
      <c r="Z70" s="105"/>
      <c r="AA70" s="115"/>
      <c r="AB70" s="94"/>
      <c r="AC70" s="94"/>
      <c r="AD70" s="94"/>
    </row>
    <row r="71" spans="1:30" s="36" customFormat="1" ht="13.5" customHeight="1">
      <c r="A71" s="63">
        <v>38</v>
      </c>
      <c r="B71" s="104" t="s">
        <v>142</v>
      </c>
      <c r="C71" s="105" t="s">
        <v>141</v>
      </c>
      <c r="D71" s="105" t="s">
        <v>52</v>
      </c>
      <c r="E71" s="105" t="s">
        <v>59</v>
      </c>
      <c r="F71" s="239">
        <v>30</v>
      </c>
      <c r="G71" s="239">
        <v>30</v>
      </c>
      <c r="H71" s="240">
        <f t="shared" si="8"/>
        <v>75</v>
      </c>
      <c r="I71" s="240">
        <v>3</v>
      </c>
      <c r="J71" s="113"/>
      <c r="K71" s="105"/>
      <c r="L71" s="115"/>
      <c r="M71" s="113"/>
      <c r="N71" s="105"/>
      <c r="O71" s="115"/>
      <c r="P71" s="116"/>
      <c r="Q71" s="105"/>
      <c r="R71" s="114"/>
      <c r="S71" s="113"/>
      <c r="T71" s="105">
        <v>30</v>
      </c>
      <c r="U71" s="115">
        <v>3</v>
      </c>
      <c r="V71" s="116"/>
      <c r="W71" s="105"/>
      <c r="X71" s="114"/>
      <c r="Y71" s="113"/>
      <c r="Z71" s="105"/>
      <c r="AA71" s="115"/>
      <c r="AB71" s="94"/>
      <c r="AC71" s="94"/>
      <c r="AD71" s="94"/>
    </row>
    <row r="72" spans="1:30" s="36" customFormat="1" ht="13.5" customHeight="1">
      <c r="A72" s="63">
        <v>39</v>
      </c>
      <c r="B72" s="104" t="s">
        <v>143</v>
      </c>
      <c r="C72" s="105" t="s">
        <v>141</v>
      </c>
      <c r="D72" s="105" t="s">
        <v>52</v>
      </c>
      <c r="E72" s="105" t="s">
        <v>59</v>
      </c>
      <c r="F72" s="239">
        <v>30</v>
      </c>
      <c r="G72" s="239">
        <v>30</v>
      </c>
      <c r="H72" s="240">
        <f t="shared" si="8"/>
        <v>75</v>
      </c>
      <c r="I72" s="240">
        <v>3</v>
      </c>
      <c r="J72" s="113"/>
      <c r="K72" s="105"/>
      <c r="L72" s="115"/>
      <c r="M72" s="113"/>
      <c r="N72" s="105"/>
      <c r="O72" s="115"/>
      <c r="P72" s="116"/>
      <c r="Q72" s="105"/>
      <c r="R72" s="114"/>
      <c r="S72" s="113"/>
      <c r="T72" s="105"/>
      <c r="U72" s="115"/>
      <c r="V72" s="116"/>
      <c r="W72" s="105">
        <v>30</v>
      </c>
      <c r="X72" s="114">
        <v>3</v>
      </c>
      <c r="Y72" s="113"/>
      <c r="Z72" s="105"/>
      <c r="AA72" s="115"/>
      <c r="AB72" s="94"/>
      <c r="AC72" s="94"/>
      <c r="AD72" s="94"/>
    </row>
    <row r="73" spans="1:30" s="35" customFormat="1" ht="13.5" customHeight="1">
      <c r="A73" s="63">
        <v>40</v>
      </c>
      <c r="B73" s="104" t="s">
        <v>75</v>
      </c>
      <c r="C73" s="105" t="s">
        <v>141</v>
      </c>
      <c r="D73" s="105" t="s">
        <v>52</v>
      </c>
      <c r="E73" s="105" t="s">
        <v>59</v>
      </c>
      <c r="F73" s="239">
        <v>30</v>
      </c>
      <c r="G73" s="239">
        <v>30</v>
      </c>
      <c r="H73" s="240">
        <f t="shared" si="8"/>
        <v>100</v>
      </c>
      <c r="I73" s="240">
        <v>4</v>
      </c>
      <c r="J73" s="113"/>
      <c r="K73" s="105"/>
      <c r="L73" s="115"/>
      <c r="M73" s="113"/>
      <c r="N73" s="105"/>
      <c r="O73" s="115"/>
      <c r="P73" s="116"/>
      <c r="Q73" s="105"/>
      <c r="R73" s="114"/>
      <c r="S73" s="113"/>
      <c r="T73" s="105"/>
      <c r="U73" s="115"/>
      <c r="V73" s="116"/>
      <c r="W73" s="105"/>
      <c r="X73" s="114"/>
      <c r="Y73" s="113"/>
      <c r="Z73" s="105">
        <v>30</v>
      </c>
      <c r="AA73" s="115">
        <v>4</v>
      </c>
      <c r="AB73" s="222"/>
      <c r="AC73" s="222"/>
      <c r="AD73" s="222"/>
    </row>
    <row r="74" spans="1:30" s="36" customFormat="1" ht="15.75">
      <c r="A74" s="63">
        <v>41</v>
      </c>
      <c r="B74" s="104" t="s">
        <v>76</v>
      </c>
      <c r="C74" s="105" t="s">
        <v>141</v>
      </c>
      <c r="D74" s="105" t="s">
        <v>52</v>
      </c>
      <c r="E74" s="105" t="s">
        <v>59</v>
      </c>
      <c r="F74" s="239">
        <v>30</v>
      </c>
      <c r="G74" s="239">
        <v>30</v>
      </c>
      <c r="H74" s="240">
        <f t="shared" si="8"/>
        <v>75</v>
      </c>
      <c r="I74" s="240">
        <v>3</v>
      </c>
      <c r="J74" s="113"/>
      <c r="K74" s="105"/>
      <c r="L74" s="115"/>
      <c r="M74" s="113"/>
      <c r="N74" s="105"/>
      <c r="O74" s="115"/>
      <c r="P74" s="116"/>
      <c r="Q74" s="105"/>
      <c r="R74" s="114"/>
      <c r="S74" s="113"/>
      <c r="T74" s="105"/>
      <c r="U74" s="115"/>
      <c r="V74" s="116"/>
      <c r="W74" s="105">
        <v>30</v>
      </c>
      <c r="X74" s="114">
        <v>3</v>
      </c>
      <c r="Y74" s="113"/>
      <c r="Z74" s="105"/>
      <c r="AA74" s="115"/>
      <c r="AB74" s="94"/>
      <c r="AC74" s="94"/>
      <c r="AD74" s="94"/>
    </row>
    <row r="75" spans="1:30" s="36" customFormat="1" ht="15.75">
      <c r="A75" s="63">
        <v>42</v>
      </c>
      <c r="B75" s="104" t="s">
        <v>77</v>
      </c>
      <c r="C75" s="105" t="s">
        <v>141</v>
      </c>
      <c r="D75" s="105" t="s">
        <v>52</v>
      </c>
      <c r="E75" s="105" t="s">
        <v>59</v>
      </c>
      <c r="F75" s="239">
        <v>30</v>
      </c>
      <c r="G75" s="239">
        <v>30</v>
      </c>
      <c r="H75" s="240">
        <f t="shared" si="8"/>
        <v>75</v>
      </c>
      <c r="I75" s="240">
        <v>3</v>
      </c>
      <c r="J75" s="113"/>
      <c r="K75" s="105"/>
      <c r="L75" s="115"/>
      <c r="M75" s="113"/>
      <c r="N75" s="105"/>
      <c r="O75" s="115"/>
      <c r="P75" s="116"/>
      <c r="Q75" s="105"/>
      <c r="R75" s="114"/>
      <c r="S75" s="113"/>
      <c r="T75" s="105">
        <v>30</v>
      </c>
      <c r="U75" s="115">
        <v>3</v>
      </c>
      <c r="V75" s="116"/>
      <c r="W75" s="105"/>
      <c r="X75" s="114"/>
      <c r="Y75" s="113"/>
      <c r="Z75" s="105"/>
      <c r="AA75" s="115"/>
      <c r="AB75" s="94"/>
      <c r="AC75" s="94"/>
      <c r="AD75" s="94"/>
    </row>
    <row r="76" spans="1:30" s="36" customFormat="1" ht="15.75">
      <c r="A76" s="63">
        <v>43</v>
      </c>
      <c r="B76" s="143" t="s">
        <v>159</v>
      </c>
      <c r="C76" s="105" t="s">
        <v>141</v>
      </c>
      <c r="D76" s="105" t="s">
        <v>52</v>
      </c>
      <c r="E76" s="105" t="s">
        <v>54</v>
      </c>
      <c r="F76" s="239">
        <v>30</v>
      </c>
      <c r="G76" s="239">
        <v>30</v>
      </c>
      <c r="H76" s="240">
        <f t="shared" si="8"/>
        <v>50</v>
      </c>
      <c r="I76" s="240">
        <v>2</v>
      </c>
      <c r="J76" s="113"/>
      <c r="K76" s="105"/>
      <c r="L76" s="115"/>
      <c r="M76" s="113"/>
      <c r="N76" s="105"/>
      <c r="O76" s="115"/>
      <c r="P76" s="116"/>
      <c r="Q76" s="105"/>
      <c r="R76" s="114"/>
      <c r="S76" s="113"/>
      <c r="T76" s="105"/>
      <c r="U76" s="115"/>
      <c r="V76" s="116"/>
      <c r="W76" s="105">
        <v>30</v>
      </c>
      <c r="X76" s="114">
        <v>2</v>
      </c>
      <c r="Y76" s="113"/>
      <c r="Z76" s="105"/>
      <c r="AA76" s="115"/>
      <c r="AB76" s="94"/>
      <c r="AC76" s="94"/>
      <c r="AD76" s="94"/>
    </row>
    <row r="77" spans="1:30" s="36" customFormat="1" ht="15.75">
      <c r="A77" s="63">
        <v>44</v>
      </c>
      <c r="B77" s="223" t="s">
        <v>160</v>
      </c>
      <c r="C77" s="105" t="s">
        <v>141</v>
      </c>
      <c r="D77" s="105" t="s">
        <v>52</v>
      </c>
      <c r="E77" s="105" t="s">
        <v>59</v>
      </c>
      <c r="F77" s="239">
        <v>30</v>
      </c>
      <c r="G77" s="239">
        <v>30</v>
      </c>
      <c r="H77" s="240">
        <f t="shared" si="8"/>
        <v>75</v>
      </c>
      <c r="I77" s="240">
        <v>3</v>
      </c>
      <c r="J77" s="113"/>
      <c r="K77" s="105"/>
      <c r="L77" s="115"/>
      <c r="M77" s="113"/>
      <c r="N77" s="105"/>
      <c r="O77" s="115"/>
      <c r="P77" s="116"/>
      <c r="Q77" s="105"/>
      <c r="R77" s="114"/>
      <c r="S77" s="113"/>
      <c r="T77" s="105"/>
      <c r="U77" s="115"/>
      <c r="V77" s="116"/>
      <c r="W77" s="105"/>
      <c r="X77" s="114"/>
      <c r="Y77" s="113"/>
      <c r="Z77" s="105">
        <v>30</v>
      </c>
      <c r="AA77" s="115">
        <v>3</v>
      </c>
      <c r="AB77" s="94"/>
      <c r="AC77" s="94"/>
      <c r="AD77" s="94"/>
    </row>
    <row r="78" spans="1:30" s="36" customFormat="1" ht="15.75">
      <c r="A78" s="312" t="s">
        <v>166</v>
      </c>
      <c r="B78" s="313"/>
      <c r="C78" s="121">
        <f>SUM(C79:C104)</f>
        <v>0</v>
      </c>
      <c r="D78" s="121">
        <f>SUM(D79:D104)</f>
        <v>0</v>
      </c>
      <c r="E78" s="121">
        <f>SUM(E79:E104)</f>
        <v>0</v>
      </c>
      <c r="F78" s="125">
        <f>SUM(F79:F102)</f>
        <v>705</v>
      </c>
      <c r="G78" s="125">
        <f>SUM(G79:G102)</f>
        <v>510</v>
      </c>
      <c r="H78" s="125">
        <f>SUM(H79:H102)</f>
        <v>1825</v>
      </c>
      <c r="I78" s="181">
        <f t="shared" ref="I78:AA78" si="9">SUM(I79:I102)</f>
        <v>73</v>
      </c>
      <c r="J78" s="200">
        <f t="shared" si="9"/>
        <v>0</v>
      </c>
      <c r="K78" s="125">
        <f t="shared" si="9"/>
        <v>0</v>
      </c>
      <c r="L78" s="201">
        <f t="shared" si="9"/>
        <v>0</v>
      </c>
      <c r="M78" s="200">
        <f t="shared" si="9"/>
        <v>0</v>
      </c>
      <c r="N78" s="125">
        <f t="shared" si="9"/>
        <v>0</v>
      </c>
      <c r="O78" s="201">
        <f t="shared" si="9"/>
        <v>0</v>
      </c>
      <c r="P78" s="186">
        <f t="shared" si="9"/>
        <v>60</v>
      </c>
      <c r="Q78" s="125">
        <f t="shared" si="9"/>
        <v>140</v>
      </c>
      <c r="R78" s="181">
        <f t="shared" si="9"/>
        <v>19</v>
      </c>
      <c r="S78" s="200">
        <f t="shared" si="9"/>
        <v>60</v>
      </c>
      <c r="T78" s="125">
        <f t="shared" si="9"/>
        <v>90</v>
      </c>
      <c r="U78" s="201">
        <f t="shared" si="9"/>
        <v>17</v>
      </c>
      <c r="V78" s="186">
        <f t="shared" si="9"/>
        <v>45</v>
      </c>
      <c r="W78" s="125">
        <f t="shared" si="9"/>
        <v>120</v>
      </c>
      <c r="X78" s="125">
        <f t="shared" si="9"/>
        <v>15</v>
      </c>
      <c r="Y78" s="125">
        <f t="shared" si="9"/>
        <v>0</v>
      </c>
      <c r="Z78" s="125">
        <f t="shared" si="9"/>
        <v>190</v>
      </c>
      <c r="AA78" s="201">
        <f t="shared" si="9"/>
        <v>22</v>
      </c>
      <c r="AB78" s="94"/>
      <c r="AC78" s="94"/>
      <c r="AD78" s="94"/>
    </row>
    <row r="79" spans="1:30" s="36" customFormat="1" ht="15.75">
      <c r="A79" s="63">
        <v>22</v>
      </c>
      <c r="B79" s="104" t="s">
        <v>73</v>
      </c>
      <c r="C79" s="79" t="s">
        <v>141</v>
      </c>
      <c r="D79" s="79" t="s">
        <v>52</v>
      </c>
      <c r="E79" s="79" t="s">
        <v>53</v>
      </c>
      <c r="F79" s="65">
        <v>30</v>
      </c>
      <c r="G79" s="65">
        <v>0</v>
      </c>
      <c r="H79" s="66">
        <f>25*I79</f>
        <v>75</v>
      </c>
      <c r="I79" s="66">
        <v>3</v>
      </c>
      <c r="J79" s="77"/>
      <c r="K79" s="78"/>
      <c r="L79" s="122"/>
      <c r="M79" s="77"/>
      <c r="N79" s="78"/>
      <c r="O79" s="122"/>
      <c r="P79" s="80"/>
      <c r="Q79" s="79"/>
      <c r="R79" s="81"/>
      <c r="S79" s="67">
        <v>30</v>
      </c>
      <c r="T79" s="79"/>
      <c r="U79" s="68">
        <v>3</v>
      </c>
      <c r="V79" s="80"/>
      <c r="W79" s="79"/>
      <c r="X79" s="81"/>
      <c r="Y79" s="67"/>
      <c r="Z79" s="79"/>
      <c r="AA79" s="68"/>
      <c r="AB79" s="94"/>
      <c r="AC79" s="94"/>
      <c r="AD79" s="94"/>
    </row>
    <row r="80" spans="1:30" s="36" customFormat="1" ht="15.75">
      <c r="A80" s="63">
        <v>23</v>
      </c>
      <c r="B80" s="104" t="s">
        <v>79</v>
      </c>
      <c r="C80" s="79" t="s">
        <v>141</v>
      </c>
      <c r="D80" s="79" t="s">
        <v>52</v>
      </c>
      <c r="E80" s="79" t="s">
        <v>53</v>
      </c>
      <c r="F80" s="65">
        <v>30</v>
      </c>
      <c r="G80" s="65">
        <v>0</v>
      </c>
      <c r="H80" s="66">
        <f t="shared" ref="H80:H102" si="10">25*I80</f>
        <v>50</v>
      </c>
      <c r="I80" s="66">
        <v>2</v>
      </c>
      <c r="J80" s="77"/>
      <c r="K80" s="78"/>
      <c r="L80" s="122"/>
      <c r="M80" s="77"/>
      <c r="N80" s="78"/>
      <c r="O80" s="122"/>
      <c r="P80" s="80">
        <v>30</v>
      </c>
      <c r="Q80" s="79"/>
      <c r="R80" s="81">
        <v>2</v>
      </c>
      <c r="S80" s="67"/>
      <c r="T80" s="79"/>
      <c r="U80" s="68"/>
      <c r="V80" s="80"/>
      <c r="W80" s="79"/>
      <c r="X80" s="81"/>
      <c r="Y80" s="67"/>
      <c r="Z80" s="79"/>
      <c r="AA80" s="68"/>
      <c r="AB80" s="94"/>
      <c r="AC80" s="94"/>
      <c r="AD80" s="94"/>
    </row>
    <row r="81" spans="1:30" s="36" customFormat="1" ht="15.75">
      <c r="A81" s="63">
        <v>24</v>
      </c>
      <c r="B81" s="104" t="s">
        <v>80</v>
      </c>
      <c r="C81" s="79" t="s">
        <v>141</v>
      </c>
      <c r="D81" s="79" t="s">
        <v>52</v>
      </c>
      <c r="E81" s="79" t="s">
        <v>54</v>
      </c>
      <c r="F81" s="65">
        <v>30</v>
      </c>
      <c r="G81" s="65">
        <v>30</v>
      </c>
      <c r="H81" s="66">
        <f t="shared" si="10"/>
        <v>75</v>
      </c>
      <c r="I81" s="66">
        <v>3</v>
      </c>
      <c r="J81" s="77"/>
      <c r="K81" s="78"/>
      <c r="L81" s="122"/>
      <c r="M81" s="77"/>
      <c r="N81" s="78"/>
      <c r="O81" s="122"/>
      <c r="P81" s="80"/>
      <c r="Q81" s="79"/>
      <c r="R81" s="81"/>
      <c r="S81" s="67"/>
      <c r="T81" s="79"/>
      <c r="U81" s="68"/>
      <c r="V81" s="80"/>
      <c r="W81" s="79"/>
      <c r="X81" s="81"/>
      <c r="Y81" s="67"/>
      <c r="Z81" s="79">
        <v>30</v>
      </c>
      <c r="AA81" s="68">
        <v>3</v>
      </c>
      <c r="AB81" s="94"/>
      <c r="AC81" s="94"/>
      <c r="AD81" s="94"/>
    </row>
    <row r="82" spans="1:30" s="36" customFormat="1" ht="15.75">
      <c r="A82" s="63">
        <v>25</v>
      </c>
      <c r="B82" s="104" t="s">
        <v>81</v>
      </c>
      <c r="C82" s="79" t="s">
        <v>141</v>
      </c>
      <c r="D82" s="79" t="s">
        <v>52</v>
      </c>
      <c r="E82" s="79" t="s">
        <v>54</v>
      </c>
      <c r="F82" s="65">
        <v>30</v>
      </c>
      <c r="G82" s="65">
        <v>30</v>
      </c>
      <c r="H82" s="66">
        <f t="shared" si="10"/>
        <v>75</v>
      </c>
      <c r="I82" s="66">
        <v>3</v>
      </c>
      <c r="J82" s="77"/>
      <c r="K82" s="78"/>
      <c r="L82" s="122"/>
      <c r="M82" s="77"/>
      <c r="N82" s="78"/>
      <c r="O82" s="122"/>
      <c r="P82" s="80"/>
      <c r="Q82" s="79"/>
      <c r="R82" s="81"/>
      <c r="S82" s="67"/>
      <c r="T82" s="79"/>
      <c r="U82" s="68"/>
      <c r="V82" s="80"/>
      <c r="W82" s="79">
        <v>30</v>
      </c>
      <c r="X82" s="81">
        <v>3</v>
      </c>
      <c r="Y82" s="67"/>
      <c r="Z82" s="79"/>
      <c r="AA82" s="68"/>
      <c r="AB82" s="94"/>
      <c r="AC82" s="94"/>
      <c r="AD82" s="94"/>
    </row>
    <row r="83" spans="1:30" s="36" customFormat="1" ht="15.75">
      <c r="A83" s="63">
        <v>26</v>
      </c>
      <c r="B83" s="104" t="s">
        <v>82</v>
      </c>
      <c r="C83" s="79" t="s">
        <v>141</v>
      </c>
      <c r="D83" s="79" t="s">
        <v>52</v>
      </c>
      <c r="E83" s="79" t="s">
        <v>59</v>
      </c>
      <c r="F83" s="65">
        <v>30</v>
      </c>
      <c r="G83" s="65">
        <v>30</v>
      </c>
      <c r="H83" s="66">
        <f t="shared" si="10"/>
        <v>75</v>
      </c>
      <c r="I83" s="66">
        <v>3</v>
      </c>
      <c r="J83" s="77"/>
      <c r="K83" s="78"/>
      <c r="L83" s="122"/>
      <c r="M83" s="77"/>
      <c r="N83" s="78"/>
      <c r="O83" s="122"/>
      <c r="P83" s="80"/>
      <c r="Q83" s="79">
        <v>30</v>
      </c>
      <c r="R83" s="81">
        <v>3</v>
      </c>
      <c r="S83" s="67"/>
      <c r="T83" s="79"/>
      <c r="U83" s="68"/>
      <c r="V83" s="80"/>
      <c r="W83" s="79"/>
      <c r="X83" s="81"/>
      <c r="Y83" s="67"/>
      <c r="Z83" s="79"/>
      <c r="AA83" s="68"/>
      <c r="AB83" s="94"/>
      <c r="AC83" s="94"/>
      <c r="AD83" s="94"/>
    </row>
    <row r="84" spans="1:30" s="36" customFormat="1" ht="15.75">
      <c r="A84" s="63">
        <v>27</v>
      </c>
      <c r="B84" s="104" t="s">
        <v>83</v>
      </c>
      <c r="C84" s="79" t="s">
        <v>141</v>
      </c>
      <c r="D84" s="79" t="s">
        <v>52</v>
      </c>
      <c r="E84" s="79" t="s">
        <v>46</v>
      </c>
      <c r="F84" s="65">
        <v>30</v>
      </c>
      <c r="G84" s="65">
        <v>30</v>
      </c>
      <c r="H84" s="66">
        <f t="shared" si="10"/>
        <v>100</v>
      </c>
      <c r="I84" s="66">
        <v>4</v>
      </c>
      <c r="J84" s="77"/>
      <c r="K84" s="78"/>
      <c r="L84" s="122"/>
      <c r="M84" s="77"/>
      <c r="N84" s="78"/>
      <c r="O84" s="122"/>
      <c r="P84" s="80"/>
      <c r="Q84" s="79"/>
      <c r="R84" s="81"/>
      <c r="S84" s="67"/>
      <c r="T84" s="79">
        <v>30</v>
      </c>
      <c r="U84" s="68">
        <v>4</v>
      </c>
      <c r="V84" s="80"/>
      <c r="W84" s="79"/>
      <c r="X84" s="81"/>
      <c r="Y84" s="67"/>
      <c r="Z84" s="79"/>
      <c r="AA84" s="68"/>
      <c r="AB84" s="94"/>
      <c r="AC84" s="94"/>
      <c r="AD84" s="94"/>
    </row>
    <row r="85" spans="1:30" s="36" customFormat="1" ht="15.75">
      <c r="A85" s="63">
        <v>28</v>
      </c>
      <c r="B85" s="104" t="s">
        <v>84</v>
      </c>
      <c r="C85" s="79" t="s">
        <v>141</v>
      </c>
      <c r="D85" s="79" t="s">
        <v>52</v>
      </c>
      <c r="E85" s="79" t="s">
        <v>53</v>
      </c>
      <c r="F85" s="65">
        <v>30</v>
      </c>
      <c r="G85" s="65">
        <v>0</v>
      </c>
      <c r="H85" s="66">
        <f t="shared" si="10"/>
        <v>50</v>
      </c>
      <c r="I85" s="66">
        <v>2</v>
      </c>
      <c r="J85" s="77"/>
      <c r="K85" s="78"/>
      <c r="L85" s="122"/>
      <c r="M85" s="77"/>
      <c r="N85" s="78"/>
      <c r="O85" s="122"/>
      <c r="P85" s="80"/>
      <c r="Q85" s="79"/>
      <c r="R85" s="81"/>
      <c r="S85" s="67"/>
      <c r="T85" s="79"/>
      <c r="U85" s="68"/>
      <c r="V85" s="80">
        <v>30</v>
      </c>
      <c r="W85" s="79"/>
      <c r="X85" s="81">
        <v>2</v>
      </c>
      <c r="Y85" s="67"/>
      <c r="Z85" s="79"/>
      <c r="AA85" s="68"/>
      <c r="AB85" s="94"/>
      <c r="AC85" s="94"/>
      <c r="AD85" s="94"/>
    </row>
    <row r="86" spans="1:30" s="36" customFormat="1" ht="15.75">
      <c r="A86" s="63">
        <v>29</v>
      </c>
      <c r="B86" s="104" t="s">
        <v>85</v>
      </c>
      <c r="C86" s="79" t="s">
        <v>141</v>
      </c>
      <c r="D86" s="79" t="s">
        <v>52</v>
      </c>
      <c r="E86" s="79" t="s">
        <v>54</v>
      </c>
      <c r="F86" s="65">
        <v>30</v>
      </c>
      <c r="G86" s="65">
        <v>30</v>
      </c>
      <c r="H86" s="66">
        <f t="shared" si="10"/>
        <v>75</v>
      </c>
      <c r="I86" s="66">
        <v>3</v>
      </c>
      <c r="J86" s="77"/>
      <c r="K86" s="78"/>
      <c r="L86" s="122"/>
      <c r="M86" s="77"/>
      <c r="N86" s="78"/>
      <c r="O86" s="122"/>
      <c r="P86" s="80"/>
      <c r="Q86" s="79">
        <v>30</v>
      </c>
      <c r="R86" s="81">
        <v>3</v>
      </c>
      <c r="S86" s="67"/>
      <c r="T86" s="79"/>
      <c r="U86" s="68"/>
      <c r="V86" s="80"/>
      <c r="W86" s="79"/>
      <c r="X86" s="81"/>
      <c r="Y86" s="67"/>
      <c r="Z86" s="79"/>
      <c r="AA86" s="68"/>
      <c r="AB86" s="94"/>
      <c r="AC86" s="94"/>
      <c r="AD86" s="94"/>
    </row>
    <row r="87" spans="1:30" s="36" customFormat="1" ht="15.75">
      <c r="A87" s="63">
        <v>30</v>
      </c>
      <c r="B87" s="104" t="s">
        <v>86</v>
      </c>
      <c r="C87" s="79" t="s">
        <v>141</v>
      </c>
      <c r="D87" s="79" t="s">
        <v>52</v>
      </c>
      <c r="E87" s="79" t="s">
        <v>54</v>
      </c>
      <c r="F87" s="65">
        <v>20</v>
      </c>
      <c r="G87" s="65">
        <v>20</v>
      </c>
      <c r="H87" s="66">
        <f t="shared" si="10"/>
        <v>75</v>
      </c>
      <c r="I87" s="66">
        <v>3</v>
      </c>
      <c r="J87" s="77"/>
      <c r="K87" s="78"/>
      <c r="L87" s="122"/>
      <c r="M87" s="77"/>
      <c r="N87" s="78"/>
      <c r="O87" s="122"/>
      <c r="P87" s="80"/>
      <c r="Q87" s="79"/>
      <c r="R87" s="81"/>
      <c r="S87" s="67"/>
      <c r="T87" s="79"/>
      <c r="U87" s="68"/>
      <c r="V87" s="80"/>
      <c r="W87" s="79"/>
      <c r="X87" s="81"/>
      <c r="Y87" s="67"/>
      <c r="Z87" s="79">
        <v>20</v>
      </c>
      <c r="AA87" s="68">
        <v>3</v>
      </c>
      <c r="AB87" s="94"/>
      <c r="AC87" s="94"/>
      <c r="AD87" s="94"/>
    </row>
    <row r="88" spans="1:30" s="36" customFormat="1" ht="15.75">
      <c r="A88" s="63">
        <v>31</v>
      </c>
      <c r="B88" s="104" t="s">
        <v>87</v>
      </c>
      <c r="C88" s="79" t="s">
        <v>141</v>
      </c>
      <c r="D88" s="79" t="s">
        <v>52</v>
      </c>
      <c r="E88" s="79" t="s">
        <v>53</v>
      </c>
      <c r="F88" s="65">
        <v>30</v>
      </c>
      <c r="G88" s="65">
        <v>0</v>
      </c>
      <c r="H88" s="66">
        <f t="shared" si="10"/>
        <v>75</v>
      </c>
      <c r="I88" s="66">
        <v>3</v>
      </c>
      <c r="J88" s="77"/>
      <c r="K88" s="78"/>
      <c r="L88" s="122"/>
      <c r="M88" s="77"/>
      <c r="N88" s="78"/>
      <c r="O88" s="122"/>
      <c r="P88" s="80"/>
      <c r="Q88" s="79"/>
      <c r="R88" s="81"/>
      <c r="S88" s="67">
        <v>30</v>
      </c>
      <c r="T88" s="79"/>
      <c r="U88" s="68">
        <v>3</v>
      </c>
      <c r="V88" s="80"/>
      <c r="W88" s="79"/>
      <c r="X88" s="81"/>
      <c r="Y88" s="67"/>
      <c r="Z88" s="79"/>
      <c r="AA88" s="68"/>
      <c r="AB88" s="94"/>
      <c r="AC88" s="94"/>
      <c r="AD88" s="94"/>
    </row>
    <row r="89" spans="1:30" s="36" customFormat="1" ht="15.75">
      <c r="A89" s="63">
        <v>32</v>
      </c>
      <c r="B89" s="104" t="s">
        <v>88</v>
      </c>
      <c r="C89" s="79" t="s">
        <v>141</v>
      </c>
      <c r="D89" s="79" t="s">
        <v>52</v>
      </c>
      <c r="E89" s="79" t="s">
        <v>54</v>
      </c>
      <c r="F89" s="65">
        <v>20</v>
      </c>
      <c r="G89" s="65">
        <v>20</v>
      </c>
      <c r="H89" s="66">
        <f t="shared" si="10"/>
        <v>75</v>
      </c>
      <c r="I89" s="66">
        <v>3</v>
      </c>
      <c r="J89" s="77"/>
      <c r="K89" s="78"/>
      <c r="L89" s="122"/>
      <c r="M89" s="77"/>
      <c r="N89" s="78"/>
      <c r="O89" s="122"/>
      <c r="P89" s="80"/>
      <c r="Q89" s="79"/>
      <c r="R89" s="81"/>
      <c r="S89" s="67"/>
      <c r="T89" s="79"/>
      <c r="U89" s="68"/>
      <c r="V89" s="80"/>
      <c r="W89" s="79"/>
      <c r="X89" s="81"/>
      <c r="Y89" s="67"/>
      <c r="Z89" s="79">
        <v>20</v>
      </c>
      <c r="AA89" s="68">
        <v>3</v>
      </c>
      <c r="AB89" s="94"/>
      <c r="AC89" s="94"/>
      <c r="AD89" s="94"/>
    </row>
    <row r="90" spans="1:30" s="36" customFormat="1" ht="15.75">
      <c r="A90" s="63">
        <v>33</v>
      </c>
      <c r="B90" s="104" t="s">
        <v>169</v>
      </c>
      <c r="C90" s="105" t="s">
        <v>141</v>
      </c>
      <c r="D90" s="105" t="s">
        <v>52</v>
      </c>
      <c r="E90" s="105" t="s">
        <v>59</v>
      </c>
      <c r="F90" s="65">
        <v>30</v>
      </c>
      <c r="G90" s="65">
        <v>30</v>
      </c>
      <c r="H90" s="66">
        <f t="shared" si="10"/>
        <v>75</v>
      </c>
      <c r="I90" s="66">
        <v>3</v>
      </c>
      <c r="J90" s="77"/>
      <c r="K90" s="78"/>
      <c r="L90" s="122"/>
      <c r="M90" s="77"/>
      <c r="N90" s="78"/>
      <c r="O90" s="122"/>
      <c r="P90" s="80"/>
      <c r="Q90" s="79"/>
      <c r="R90" s="81"/>
      <c r="S90" s="67"/>
      <c r="T90" s="79"/>
      <c r="U90" s="68"/>
      <c r="V90" s="80"/>
      <c r="W90" s="79"/>
      <c r="X90" s="81"/>
      <c r="Y90" s="67"/>
      <c r="Z90" s="79">
        <v>30</v>
      </c>
      <c r="AA90" s="68">
        <v>3</v>
      </c>
      <c r="AB90" s="94"/>
      <c r="AC90" s="94"/>
      <c r="AD90" s="94"/>
    </row>
    <row r="91" spans="1:30" s="36" customFormat="1" ht="15.75">
      <c r="A91" s="63">
        <v>34</v>
      </c>
      <c r="B91" s="104" t="s">
        <v>89</v>
      </c>
      <c r="C91" s="105" t="s">
        <v>141</v>
      </c>
      <c r="D91" s="105" t="s">
        <v>52</v>
      </c>
      <c r="E91" s="105" t="s">
        <v>53</v>
      </c>
      <c r="F91" s="65">
        <v>15</v>
      </c>
      <c r="G91" s="65">
        <v>0</v>
      </c>
      <c r="H91" s="66">
        <f t="shared" si="10"/>
        <v>25</v>
      </c>
      <c r="I91" s="66">
        <v>1</v>
      </c>
      <c r="J91" s="77"/>
      <c r="K91" s="78"/>
      <c r="L91" s="122"/>
      <c r="M91" s="77"/>
      <c r="N91" s="78"/>
      <c r="O91" s="122"/>
      <c r="P91" s="80"/>
      <c r="Q91" s="79"/>
      <c r="R91" s="81"/>
      <c r="S91" s="67"/>
      <c r="T91" s="79"/>
      <c r="U91" s="68"/>
      <c r="V91" s="80">
        <v>15</v>
      </c>
      <c r="W91" s="79"/>
      <c r="X91" s="81">
        <v>1</v>
      </c>
      <c r="Y91" s="67"/>
      <c r="Z91" s="79"/>
      <c r="AA91" s="68"/>
      <c r="AB91" s="94"/>
      <c r="AC91" s="94"/>
      <c r="AD91" s="94"/>
    </row>
    <row r="92" spans="1:30" s="36" customFormat="1" ht="15.75">
      <c r="A92" s="63">
        <v>35</v>
      </c>
      <c r="B92" s="126" t="s">
        <v>106</v>
      </c>
      <c r="C92" s="105" t="s">
        <v>141</v>
      </c>
      <c r="D92" s="105" t="s">
        <v>52</v>
      </c>
      <c r="E92" s="105" t="s">
        <v>59</v>
      </c>
      <c r="F92" s="65">
        <v>30</v>
      </c>
      <c r="G92" s="65">
        <v>30</v>
      </c>
      <c r="H92" s="66">
        <v>75</v>
      </c>
      <c r="I92" s="66">
        <v>3</v>
      </c>
      <c r="J92" s="77"/>
      <c r="K92" s="78"/>
      <c r="L92" s="122"/>
      <c r="M92" s="77"/>
      <c r="N92" s="78"/>
      <c r="O92" s="122"/>
      <c r="P92" s="80"/>
      <c r="Q92" s="79">
        <v>30</v>
      </c>
      <c r="R92" s="81">
        <v>3</v>
      </c>
      <c r="S92" s="67"/>
      <c r="T92" s="79"/>
      <c r="U92" s="68"/>
      <c r="V92" s="80"/>
      <c r="W92" s="79"/>
      <c r="X92" s="81"/>
      <c r="Y92" s="67"/>
      <c r="Z92" s="79"/>
      <c r="AA92" s="68"/>
      <c r="AB92" s="94"/>
      <c r="AC92" s="94"/>
      <c r="AD92" s="94"/>
    </row>
    <row r="93" spans="1:30" s="36" customFormat="1" ht="15.75">
      <c r="A93" s="63">
        <v>36</v>
      </c>
      <c r="B93" s="143" t="s">
        <v>144</v>
      </c>
      <c r="C93" s="105" t="s">
        <v>141</v>
      </c>
      <c r="D93" s="105" t="s">
        <v>52</v>
      </c>
      <c r="E93" s="105" t="s">
        <v>54</v>
      </c>
      <c r="F93" s="65">
        <v>20</v>
      </c>
      <c r="G93" s="65">
        <v>20</v>
      </c>
      <c r="H93" s="66">
        <f t="shared" si="10"/>
        <v>50</v>
      </c>
      <c r="I93" s="66">
        <v>2</v>
      </c>
      <c r="J93" s="77"/>
      <c r="K93" s="78"/>
      <c r="L93" s="122"/>
      <c r="M93" s="77"/>
      <c r="N93" s="78"/>
      <c r="O93" s="122"/>
      <c r="P93" s="80"/>
      <c r="Q93" s="79">
        <v>20</v>
      </c>
      <c r="R93" s="81">
        <v>2</v>
      </c>
      <c r="S93" s="67"/>
      <c r="T93" s="79"/>
      <c r="U93" s="68"/>
      <c r="V93" s="80"/>
      <c r="W93" s="79"/>
      <c r="X93" s="81"/>
      <c r="Y93" s="67"/>
      <c r="Z93" s="79"/>
      <c r="AA93" s="68"/>
      <c r="AB93" s="94"/>
      <c r="AC93" s="94"/>
      <c r="AD93" s="94"/>
    </row>
    <row r="94" spans="1:30" s="36" customFormat="1" ht="15.75">
      <c r="A94" s="63">
        <v>37</v>
      </c>
      <c r="B94" s="99" t="s">
        <v>90</v>
      </c>
      <c r="C94" s="79" t="s">
        <v>141</v>
      </c>
      <c r="D94" s="79" t="s">
        <v>52</v>
      </c>
      <c r="E94" s="79" t="s">
        <v>53</v>
      </c>
      <c r="F94" s="65">
        <v>30</v>
      </c>
      <c r="G94" s="65">
        <v>0</v>
      </c>
      <c r="H94" s="66">
        <f t="shared" si="10"/>
        <v>75</v>
      </c>
      <c r="I94" s="66">
        <v>3</v>
      </c>
      <c r="J94" s="77"/>
      <c r="K94" s="78"/>
      <c r="L94" s="122"/>
      <c r="M94" s="77"/>
      <c r="N94" s="78"/>
      <c r="O94" s="122"/>
      <c r="P94" s="80"/>
      <c r="Q94" s="79"/>
      <c r="R94" s="81"/>
      <c r="S94" s="67"/>
      <c r="T94" s="79"/>
      <c r="U94" s="68"/>
      <c r="V94" s="80"/>
      <c r="W94" s="79"/>
      <c r="X94" s="81"/>
      <c r="Y94" s="67"/>
      <c r="Z94" s="79">
        <v>30</v>
      </c>
      <c r="AA94" s="68">
        <v>3</v>
      </c>
      <c r="AB94" s="94"/>
      <c r="AC94" s="94"/>
      <c r="AD94" s="94"/>
    </row>
    <row r="95" spans="1:30" s="36" customFormat="1" ht="15.75">
      <c r="A95" s="63">
        <v>38</v>
      </c>
      <c r="B95" s="99" t="s">
        <v>77</v>
      </c>
      <c r="C95" s="100" t="s">
        <v>141</v>
      </c>
      <c r="D95" s="100" t="s">
        <v>52</v>
      </c>
      <c r="E95" s="100" t="s">
        <v>59</v>
      </c>
      <c r="F95" s="65">
        <v>30</v>
      </c>
      <c r="G95" s="65">
        <v>30</v>
      </c>
      <c r="H95" s="66">
        <f t="shared" si="10"/>
        <v>75</v>
      </c>
      <c r="I95" s="66">
        <v>3</v>
      </c>
      <c r="J95" s="77"/>
      <c r="K95" s="78"/>
      <c r="L95" s="122"/>
      <c r="M95" s="77"/>
      <c r="N95" s="78"/>
      <c r="O95" s="122"/>
      <c r="P95" s="80"/>
      <c r="Q95" s="79"/>
      <c r="R95" s="81"/>
      <c r="S95" s="67"/>
      <c r="T95" s="79">
        <v>30</v>
      </c>
      <c r="U95" s="68">
        <v>3</v>
      </c>
      <c r="V95" s="80"/>
      <c r="W95" s="79"/>
      <c r="X95" s="81"/>
      <c r="Y95" s="67"/>
      <c r="Z95" s="79"/>
      <c r="AA95" s="68"/>
      <c r="AB95" s="94"/>
      <c r="AC95" s="94"/>
      <c r="AD95" s="94"/>
    </row>
    <row r="96" spans="1:30" s="36" customFormat="1" ht="15.75">
      <c r="A96" s="63">
        <v>39</v>
      </c>
      <c r="B96" s="223" t="s">
        <v>160</v>
      </c>
      <c r="C96" s="59" t="s">
        <v>141</v>
      </c>
      <c r="D96" s="59" t="s">
        <v>52</v>
      </c>
      <c r="E96" s="59" t="s">
        <v>59</v>
      </c>
      <c r="F96" s="65">
        <v>30</v>
      </c>
      <c r="G96" s="65">
        <v>30</v>
      </c>
      <c r="H96" s="66">
        <f t="shared" si="10"/>
        <v>75</v>
      </c>
      <c r="I96" s="66">
        <v>3</v>
      </c>
      <c r="J96" s="77"/>
      <c r="K96" s="78"/>
      <c r="L96" s="122"/>
      <c r="M96" s="77"/>
      <c r="N96" s="78"/>
      <c r="O96" s="122"/>
      <c r="P96" s="245"/>
      <c r="Q96" s="70"/>
      <c r="R96" s="101"/>
      <c r="S96" s="69"/>
      <c r="T96" s="79"/>
      <c r="U96" s="68"/>
      <c r="V96" s="80"/>
      <c r="W96" s="79"/>
      <c r="X96" s="81"/>
      <c r="Y96" s="67"/>
      <c r="Z96" s="79">
        <v>30</v>
      </c>
      <c r="AA96" s="68">
        <v>3</v>
      </c>
      <c r="AB96" s="94"/>
      <c r="AC96" s="94"/>
      <c r="AD96" s="94"/>
    </row>
    <row r="97" spans="1:30" s="36" customFormat="1" ht="15.75">
      <c r="A97" s="63">
        <v>40</v>
      </c>
      <c r="B97" s="99" t="s">
        <v>91</v>
      </c>
      <c r="C97" s="100" t="s">
        <v>141</v>
      </c>
      <c r="D97" s="100" t="s">
        <v>52</v>
      </c>
      <c r="E97" s="100" t="s">
        <v>107</v>
      </c>
      <c r="F97" s="65">
        <v>60</v>
      </c>
      <c r="G97" s="65">
        <v>30</v>
      </c>
      <c r="H97" s="66">
        <f t="shared" si="10"/>
        <v>150</v>
      </c>
      <c r="I97" s="66">
        <v>6</v>
      </c>
      <c r="J97" s="77"/>
      <c r="K97" s="78"/>
      <c r="L97" s="122"/>
      <c r="M97" s="77"/>
      <c r="N97" s="78"/>
      <c r="O97" s="122"/>
      <c r="P97" s="116">
        <v>30</v>
      </c>
      <c r="Q97" s="105">
        <v>30</v>
      </c>
      <c r="R97" s="114">
        <v>6</v>
      </c>
      <c r="S97" s="67"/>
      <c r="T97" s="79"/>
      <c r="U97" s="68"/>
      <c r="V97" s="80"/>
      <c r="W97" s="79"/>
      <c r="X97" s="81"/>
      <c r="Y97" s="67"/>
      <c r="Z97" s="79"/>
      <c r="AA97" s="68"/>
      <c r="AB97" s="94"/>
      <c r="AC97" s="94"/>
      <c r="AD97" s="94"/>
    </row>
    <row r="98" spans="1:30" s="36" customFormat="1" ht="15.75">
      <c r="A98" s="63">
        <v>41</v>
      </c>
      <c r="B98" s="99" t="s">
        <v>92</v>
      </c>
      <c r="C98" s="100" t="s">
        <v>141</v>
      </c>
      <c r="D98" s="100" t="s">
        <v>52</v>
      </c>
      <c r="E98" s="100" t="s">
        <v>59</v>
      </c>
      <c r="F98" s="65">
        <v>30</v>
      </c>
      <c r="G98" s="65">
        <v>30</v>
      </c>
      <c r="H98" s="66">
        <f t="shared" si="10"/>
        <v>100</v>
      </c>
      <c r="I98" s="66">
        <v>4</v>
      </c>
      <c r="J98" s="113"/>
      <c r="K98" s="105"/>
      <c r="L98" s="115"/>
      <c r="M98" s="113"/>
      <c r="N98" s="105"/>
      <c r="O98" s="115"/>
      <c r="P98" s="116"/>
      <c r="Q98" s="105"/>
      <c r="R98" s="114"/>
      <c r="S98" s="113"/>
      <c r="T98" s="105"/>
      <c r="U98" s="115"/>
      <c r="V98" s="116"/>
      <c r="W98" s="105">
        <v>30</v>
      </c>
      <c r="X98" s="114">
        <v>4</v>
      </c>
      <c r="Y98" s="113"/>
      <c r="Z98" s="105"/>
      <c r="AA98" s="115"/>
      <c r="AB98" s="94"/>
      <c r="AC98" s="94"/>
      <c r="AD98" s="94"/>
    </row>
    <row r="99" spans="1:30" s="36" customFormat="1" ht="15.75">
      <c r="A99" s="63">
        <v>42</v>
      </c>
      <c r="B99" s="99" t="s">
        <v>157</v>
      </c>
      <c r="C99" s="100" t="s">
        <v>141</v>
      </c>
      <c r="D99" s="100" t="s">
        <v>52</v>
      </c>
      <c r="E99" s="100" t="s">
        <v>46</v>
      </c>
      <c r="F99" s="65">
        <v>30</v>
      </c>
      <c r="G99" s="65">
        <v>30</v>
      </c>
      <c r="H99" s="66">
        <f t="shared" si="10"/>
        <v>100</v>
      </c>
      <c r="I99" s="66">
        <v>4</v>
      </c>
      <c r="J99" s="113"/>
      <c r="K99" s="105"/>
      <c r="L99" s="115"/>
      <c r="M99" s="113"/>
      <c r="N99" s="105"/>
      <c r="O99" s="115"/>
      <c r="P99" s="116"/>
      <c r="Q99" s="105"/>
      <c r="R99" s="114"/>
      <c r="S99" s="113"/>
      <c r="T99" s="105">
        <v>30</v>
      </c>
      <c r="U99" s="115">
        <v>4</v>
      </c>
      <c r="V99" s="116"/>
      <c r="W99" s="105"/>
      <c r="X99" s="114"/>
      <c r="Y99" s="113"/>
      <c r="Z99" s="105"/>
      <c r="AA99" s="115"/>
      <c r="AB99" s="94"/>
      <c r="AC99" s="94"/>
      <c r="AD99" s="94"/>
    </row>
    <row r="100" spans="1:30" s="36" customFormat="1" ht="15.75">
      <c r="A100" s="63">
        <v>43</v>
      </c>
      <c r="B100" s="99" t="s">
        <v>93</v>
      </c>
      <c r="C100" s="100" t="s">
        <v>141</v>
      </c>
      <c r="D100" s="100" t="s">
        <v>52</v>
      </c>
      <c r="E100" s="100" t="s">
        <v>59</v>
      </c>
      <c r="F100" s="65">
        <v>30</v>
      </c>
      <c r="G100" s="65">
        <v>30</v>
      </c>
      <c r="H100" s="66">
        <f t="shared" si="10"/>
        <v>75</v>
      </c>
      <c r="I100" s="66">
        <v>3</v>
      </c>
      <c r="J100" s="113"/>
      <c r="K100" s="105"/>
      <c r="L100" s="115"/>
      <c r="M100" s="113"/>
      <c r="N100" s="105"/>
      <c r="O100" s="115"/>
      <c r="P100" s="116"/>
      <c r="Q100" s="105"/>
      <c r="R100" s="114"/>
      <c r="S100" s="113"/>
      <c r="T100" s="105"/>
      <c r="U100" s="115"/>
      <c r="V100" s="116"/>
      <c r="W100" s="105">
        <v>30</v>
      </c>
      <c r="X100" s="114">
        <v>3</v>
      </c>
      <c r="Y100" s="113"/>
      <c r="Z100" s="105"/>
      <c r="AA100" s="115"/>
      <c r="AB100" s="94"/>
      <c r="AC100" s="94"/>
      <c r="AD100" s="94"/>
    </row>
    <row r="101" spans="1:30" s="36" customFormat="1" ht="15.75">
      <c r="A101" s="63">
        <v>44</v>
      </c>
      <c r="B101" s="223" t="s">
        <v>159</v>
      </c>
      <c r="C101" s="59" t="s">
        <v>141</v>
      </c>
      <c r="D101" s="59" t="s">
        <v>52</v>
      </c>
      <c r="E101" s="59" t="s">
        <v>54</v>
      </c>
      <c r="F101" s="65">
        <v>30</v>
      </c>
      <c r="G101" s="65">
        <v>30</v>
      </c>
      <c r="H101" s="66">
        <f t="shared" si="10"/>
        <v>50</v>
      </c>
      <c r="I101" s="66">
        <v>2</v>
      </c>
      <c r="J101" s="113"/>
      <c r="K101" s="105"/>
      <c r="L101" s="115"/>
      <c r="M101" s="113"/>
      <c r="N101" s="105"/>
      <c r="O101" s="115"/>
      <c r="P101" s="116"/>
      <c r="Q101" s="105"/>
      <c r="R101" s="114"/>
      <c r="S101" s="113"/>
      <c r="T101" s="105"/>
      <c r="U101" s="115"/>
      <c r="V101" s="116"/>
      <c r="W101" s="105">
        <v>30</v>
      </c>
      <c r="X101" s="114">
        <v>2</v>
      </c>
      <c r="Y101" s="113"/>
      <c r="Z101" s="105"/>
      <c r="AA101" s="115"/>
      <c r="AB101" s="94"/>
      <c r="AC101" s="94"/>
      <c r="AD101" s="94"/>
    </row>
    <row r="102" spans="1:30" s="36" customFormat="1" ht="15.75">
      <c r="A102" s="63">
        <v>45</v>
      </c>
      <c r="B102" s="99" t="s">
        <v>94</v>
      </c>
      <c r="C102" s="100" t="s">
        <v>141</v>
      </c>
      <c r="D102" s="100" t="s">
        <v>52</v>
      </c>
      <c r="E102" s="100" t="s">
        <v>59</v>
      </c>
      <c r="F102" s="65">
        <v>30</v>
      </c>
      <c r="G102" s="65">
        <v>30</v>
      </c>
      <c r="H102" s="66">
        <f t="shared" si="10"/>
        <v>100</v>
      </c>
      <c r="I102" s="66">
        <v>4</v>
      </c>
      <c r="J102" s="113"/>
      <c r="K102" s="105"/>
      <c r="L102" s="115"/>
      <c r="M102" s="113"/>
      <c r="N102" s="105"/>
      <c r="O102" s="115"/>
      <c r="P102" s="116"/>
      <c r="Q102" s="105"/>
      <c r="R102" s="114"/>
      <c r="S102" s="113"/>
      <c r="T102" s="105"/>
      <c r="U102" s="115"/>
      <c r="V102" s="116"/>
      <c r="W102" s="105"/>
      <c r="X102" s="114"/>
      <c r="Y102" s="113"/>
      <c r="Z102" s="105">
        <v>30</v>
      </c>
      <c r="AA102" s="115">
        <v>4</v>
      </c>
      <c r="AB102" s="94"/>
      <c r="AC102" s="94"/>
      <c r="AD102" s="94"/>
    </row>
    <row r="103" spans="1:30" s="36" customFormat="1" ht="15.75">
      <c r="A103" s="312" t="s">
        <v>167</v>
      </c>
      <c r="B103" s="313"/>
      <c r="C103" s="121">
        <f>SUM(C104:C137)</f>
        <v>0</v>
      </c>
      <c r="D103" s="121">
        <f>SUM(D104:D137)</f>
        <v>0</v>
      </c>
      <c r="E103" s="121">
        <f>SUM(E104:E137)</f>
        <v>0</v>
      </c>
      <c r="F103" s="125">
        <f t="shared" ref="F103:AA103" si="11">SUM(F104:F138)</f>
        <v>850</v>
      </c>
      <c r="G103" s="125">
        <f t="shared" si="11"/>
        <v>540</v>
      </c>
      <c r="H103" s="125">
        <f t="shared" si="11"/>
        <v>1850</v>
      </c>
      <c r="I103" s="181">
        <f t="shared" si="11"/>
        <v>74</v>
      </c>
      <c r="J103" s="200">
        <f t="shared" si="11"/>
        <v>0</v>
      </c>
      <c r="K103" s="125">
        <f t="shared" si="11"/>
        <v>0</v>
      </c>
      <c r="L103" s="201">
        <f t="shared" si="11"/>
        <v>0</v>
      </c>
      <c r="M103" s="200">
        <f t="shared" si="11"/>
        <v>0</v>
      </c>
      <c r="N103" s="125">
        <f t="shared" si="11"/>
        <v>0</v>
      </c>
      <c r="O103" s="201">
        <f t="shared" si="11"/>
        <v>0</v>
      </c>
      <c r="P103" s="186">
        <f t="shared" si="11"/>
        <v>135</v>
      </c>
      <c r="Q103" s="125">
        <f t="shared" si="11"/>
        <v>85</v>
      </c>
      <c r="R103" s="181">
        <f t="shared" si="11"/>
        <v>19</v>
      </c>
      <c r="S103" s="200">
        <f t="shared" si="11"/>
        <v>70</v>
      </c>
      <c r="T103" s="125">
        <f t="shared" si="11"/>
        <v>125</v>
      </c>
      <c r="U103" s="201">
        <f t="shared" si="11"/>
        <v>17</v>
      </c>
      <c r="V103" s="186">
        <f t="shared" si="11"/>
        <v>45</v>
      </c>
      <c r="W103" s="125">
        <f t="shared" si="11"/>
        <v>140</v>
      </c>
      <c r="X103" s="125">
        <f t="shared" si="11"/>
        <v>16</v>
      </c>
      <c r="Y103" s="125">
        <f t="shared" si="11"/>
        <v>90</v>
      </c>
      <c r="Z103" s="125">
        <f t="shared" si="11"/>
        <v>160</v>
      </c>
      <c r="AA103" s="201">
        <f t="shared" si="11"/>
        <v>22</v>
      </c>
      <c r="AB103" s="94"/>
      <c r="AC103" s="94"/>
      <c r="AD103" s="94"/>
    </row>
    <row r="104" spans="1:30" s="36" customFormat="1" ht="15.75">
      <c r="A104" s="63">
        <v>22</v>
      </c>
      <c r="B104" s="127" t="s">
        <v>110</v>
      </c>
      <c r="C104" s="79" t="s">
        <v>141</v>
      </c>
      <c r="D104" s="79" t="s">
        <v>52</v>
      </c>
      <c r="E104" s="109" t="s">
        <v>53</v>
      </c>
      <c r="F104" s="128">
        <v>15</v>
      </c>
      <c r="G104" s="128">
        <v>0</v>
      </c>
      <c r="H104" s="129">
        <v>25</v>
      </c>
      <c r="I104" s="129">
        <v>1</v>
      </c>
      <c r="J104" s="108"/>
      <c r="K104" s="109"/>
      <c r="L104" s="130"/>
      <c r="M104" s="108"/>
      <c r="N104" s="109"/>
      <c r="O104" s="130"/>
      <c r="P104" s="131">
        <v>15</v>
      </c>
      <c r="Q104" s="109"/>
      <c r="R104" s="110">
        <v>1</v>
      </c>
      <c r="S104" s="108"/>
      <c r="T104" s="109"/>
      <c r="U104" s="130"/>
      <c r="V104" s="131"/>
      <c r="W104" s="109"/>
      <c r="X104" s="110"/>
      <c r="Y104" s="108"/>
      <c r="Z104" s="109"/>
      <c r="AA104" s="130"/>
      <c r="AB104" s="94"/>
      <c r="AC104" s="94"/>
      <c r="AD104" s="94"/>
    </row>
    <row r="105" spans="1:30" s="36" customFormat="1" ht="15.75">
      <c r="A105" s="63">
        <v>23</v>
      </c>
      <c r="B105" s="127" t="s">
        <v>73</v>
      </c>
      <c r="C105" s="79" t="s">
        <v>141</v>
      </c>
      <c r="D105" s="79" t="s">
        <v>52</v>
      </c>
      <c r="E105" s="109" t="s">
        <v>53</v>
      </c>
      <c r="F105" s="128">
        <v>30</v>
      </c>
      <c r="G105" s="128">
        <v>0</v>
      </c>
      <c r="H105" s="129">
        <v>75</v>
      </c>
      <c r="I105" s="129">
        <v>3</v>
      </c>
      <c r="J105" s="108"/>
      <c r="K105" s="109"/>
      <c r="L105" s="130"/>
      <c r="M105" s="108"/>
      <c r="N105" s="109"/>
      <c r="O105" s="130"/>
      <c r="P105" s="131">
        <v>30</v>
      </c>
      <c r="Q105" s="109"/>
      <c r="R105" s="110">
        <v>3</v>
      </c>
      <c r="S105" s="108"/>
      <c r="T105" s="109"/>
      <c r="U105" s="130"/>
      <c r="V105" s="131"/>
      <c r="W105" s="109"/>
      <c r="X105" s="110"/>
      <c r="Y105" s="108"/>
      <c r="Z105" s="109"/>
      <c r="AA105" s="130"/>
      <c r="AB105" s="94"/>
      <c r="AC105" s="94"/>
      <c r="AD105" s="94"/>
    </row>
    <row r="106" spans="1:30" s="36" customFormat="1" ht="15.75">
      <c r="A106" s="63">
        <v>24</v>
      </c>
      <c r="B106" s="127" t="s">
        <v>96</v>
      </c>
      <c r="C106" s="79" t="s">
        <v>141</v>
      </c>
      <c r="D106" s="79" t="s">
        <v>52</v>
      </c>
      <c r="E106" s="109" t="s">
        <v>107</v>
      </c>
      <c r="F106" s="132">
        <v>30</v>
      </c>
      <c r="G106" s="132">
        <v>15</v>
      </c>
      <c r="H106" s="133">
        <v>75</v>
      </c>
      <c r="I106" s="133">
        <v>3</v>
      </c>
      <c r="J106" s="108"/>
      <c r="K106" s="109"/>
      <c r="L106" s="130"/>
      <c r="M106" s="108"/>
      <c r="N106" s="109"/>
      <c r="O106" s="130"/>
      <c r="P106" s="131">
        <v>15</v>
      </c>
      <c r="Q106" s="109">
        <v>15</v>
      </c>
      <c r="R106" s="110">
        <v>3</v>
      </c>
      <c r="S106" s="108"/>
      <c r="T106" s="109"/>
      <c r="U106" s="130"/>
      <c r="V106" s="131"/>
      <c r="W106" s="109"/>
      <c r="X106" s="110"/>
      <c r="Y106" s="108"/>
      <c r="Z106" s="109"/>
      <c r="AA106" s="130"/>
      <c r="AB106" s="94"/>
      <c r="AC106" s="94"/>
      <c r="AD106" s="94"/>
    </row>
    <row r="107" spans="1:30" s="36" customFormat="1" ht="15.75">
      <c r="A107" s="63">
        <v>25</v>
      </c>
      <c r="B107" s="127" t="s">
        <v>168</v>
      </c>
      <c r="C107" s="79" t="s">
        <v>141</v>
      </c>
      <c r="D107" s="79" t="s">
        <v>52</v>
      </c>
      <c r="E107" s="109" t="s">
        <v>53</v>
      </c>
      <c r="F107" s="132">
        <v>30</v>
      </c>
      <c r="G107" s="132">
        <v>30</v>
      </c>
      <c r="H107" s="133">
        <v>75</v>
      </c>
      <c r="I107" s="133">
        <v>3</v>
      </c>
      <c r="J107" s="108"/>
      <c r="K107" s="109"/>
      <c r="L107" s="130"/>
      <c r="M107" s="108"/>
      <c r="N107" s="109"/>
      <c r="O107" s="130"/>
      <c r="P107" s="116">
        <v>30</v>
      </c>
      <c r="Q107" s="105"/>
      <c r="R107" s="114">
        <v>3</v>
      </c>
      <c r="S107" s="113"/>
      <c r="T107" s="105"/>
      <c r="U107" s="115"/>
      <c r="V107" s="116"/>
      <c r="W107" s="105"/>
      <c r="X107" s="114"/>
      <c r="Y107" s="113"/>
      <c r="Z107" s="105"/>
      <c r="AA107" s="115"/>
      <c r="AB107" s="94"/>
      <c r="AC107" s="94"/>
      <c r="AD107" s="94"/>
    </row>
    <row r="108" spans="1:30" s="36" customFormat="1" ht="15.75">
      <c r="A108" s="63">
        <v>26</v>
      </c>
      <c r="B108" s="127" t="s">
        <v>111</v>
      </c>
      <c r="C108" s="79" t="s">
        <v>141</v>
      </c>
      <c r="D108" s="79" t="s">
        <v>52</v>
      </c>
      <c r="E108" s="109" t="s">
        <v>59</v>
      </c>
      <c r="F108" s="132">
        <v>15</v>
      </c>
      <c r="G108" s="132">
        <v>15</v>
      </c>
      <c r="H108" s="133">
        <v>25</v>
      </c>
      <c r="I108" s="133">
        <v>1</v>
      </c>
      <c r="J108" s="108"/>
      <c r="K108" s="109"/>
      <c r="L108" s="130"/>
      <c r="M108" s="108"/>
      <c r="N108" s="109"/>
      <c r="O108" s="130"/>
      <c r="P108" s="131"/>
      <c r="Q108" s="109">
        <v>15</v>
      </c>
      <c r="R108" s="110">
        <v>1</v>
      </c>
      <c r="S108" s="108"/>
      <c r="T108" s="109"/>
      <c r="U108" s="130"/>
      <c r="V108" s="131"/>
      <c r="W108" s="109"/>
      <c r="X108" s="110"/>
      <c r="Y108" s="108"/>
      <c r="Z108" s="109"/>
      <c r="AA108" s="130"/>
      <c r="AB108" s="94"/>
      <c r="AC108" s="94"/>
      <c r="AD108" s="94"/>
    </row>
    <row r="109" spans="1:30" s="36" customFormat="1" ht="15.75">
      <c r="A109" s="63">
        <v>27</v>
      </c>
      <c r="B109" s="127" t="s">
        <v>112</v>
      </c>
      <c r="C109" s="79" t="s">
        <v>141</v>
      </c>
      <c r="D109" s="79" t="s">
        <v>52</v>
      </c>
      <c r="E109" s="109" t="s">
        <v>107</v>
      </c>
      <c r="F109" s="132">
        <v>50</v>
      </c>
      <c r="G109" s="132">
        <v>20</v>
      </c>
      <c r="H109" s="133">
        <v>100</v>
      </c>
      <c r="I109" s="133">
        <v>4</v>
      </c>
      <c r="J109" s="108"/>
      <c r="K109" s="109"/>
      <c r="L109" s="130"/>
      <c r="M109" s="108"/>
      <c r="N109" s="109"/>
      <c r="O109" s="130"/>
      <c r="P109" s="116"/>
      <c r="Q109" s="105"/>
      <c r="R109" s="114"/>
      <c r="S109" s="113">
        <v>30</v>
      </c>
      <c r="T109" s="105">
        <v>20</v>
      </c>
      <c r="U109" s="115">
        <v>4</v>
      </c>
      <c r="V109" s="116"/>
      <c r="W109" s="105"/>
      <c r="X109" s="114"/>
      <c r="Y109" s="113"/>
      <c r="Z109" s="105"/>
      <c r="AA109" s="115"/>
      <c r="AB109" s="94"/>
      <c r="AC109" s="94"/>
      <c r="AD109" s="94"/>
    </row>
    <row r="110" spans="1:30" s="36" customFormat="1" ht="15.75">
      <c r="A110" s="63">
        <v>28</v>
      </c>
      <c r="B110" s="127" t="s">
        <v>113</v>
      </c>
      <c r="C110" s="79" t="s">
        <v>141</v>
      </c>
      <c r="D110" s="79" t="s">
        <v>52</v>
      </c>
      <c r="E110" s="109" t="s">
        <v>107</v>
      </c>
      <c r="F110" s="132">
        <v>50</v>
      </c>
      <c r="G110" s="132">
        <v>20</v>
      </c>
      <c r="H110" s="133">
        <v>100</v>
      </c>
      <c r="I110" s="133">
        <v>4</v>
      </c>
      <c r="J110" s="108"/>
      <c r="K110" s="109"/>
      <c r="L110" s="130"/>
      <c r="M110" s="108"/>
      <c r="N110" s="109"/>
      <c r="O110" s="130"/>
      <c r="P110" s="116">
        <v>30</v>
      </c>
      <c r="Q110" s="105">
        <v>20</v>
      </c>
      <c r="R110" s="114">
        <v>4</v>
      </c>
      <c r="S110" s="113"/>
      <c r="T110" s="105"/>
      <c r="U110" s="115"/>
      <c r="V110" s="116"/>
      <c r="W110" s="105"/>
      <c r="X110" s="114"/>
      <c r="Y110" s="113"/>
      <c r="Z110" s="105"/>
      <c r="AA110" s="115"/>
      <c r="AB110" s="94"/>
      <c r="AC110" s="94"/>
      <c r="AD110" s="94"/>
    </row>
    <row r="111" spans="1:30" s="36" customFormat="1" ht="15.75">
      <c r="A111" s="63">
        <v>29</v>
      </c>
      <c r="B111" s="127" t="s">
        <v>114</v>
      </c>
      <c r="C111" s="79" t="s">
        <v>141</v>
      </c>
      <c r="D111" s="79" t="s">
        <v>52</v>
      </c>
      <c r="E111" s="109" t="s">
        <v>53</v>
      </c>
      <c r="F111" s="132">
        <v>15</v>
      </c>
      <c r="G111" s="132">
        <v>0</v>
      </c>
      <c r="H111" s="133">
        <v>25</v>
      </c>
      <c r="I111" s="133">
        <v>1</v>
      </c>
      <c r="J111" s="108"/>
      <c r="K111" s="109"/>
      <c r="L111" s="130"/>
      <c r="M111" s="108"/>
      <c r="N111" s="109"/>
      <c r="O111" s="130"/>
      <c r="P111" s="116">
        <v>15</v>
      </c>
      <c r="Q111" s="105"/>
      <c r="R111" s="114">
        <v>1</v>
      </c>
      <c r="S111" s="113"/>
      <c r="T111" s="105"/>
      <c r="U111" s="115"/>
      <c r="V111" s="116"/>
      <c r="W111" s="105"/>
      <c r="X111" s="114"/>
      <c r="Y111" s="113"/>
      <c r="Z111" s="105"/>
      <c r="AA111" s="115"/>
      <c r="AB111" s="94"/>
      <c r="AC111" s="94"/>
      <c r="AD111" s="94"/>
    </row>
    <row r="112" spans="1:30" s="36" customFormat="1" ht="15.75">
      <c r="A112" s="63">
        <v>30</v>
      </c>
      <c r="B112" s="127" t="s">
        <v>115</v>
      </c>
      <c r="C112" s="79" t="s">
        <v>141</v>
      </c>
      <c r="D112" s="79" t="s">
        <v>52</v>
      </c>
      <c r="E112" s="109" t="s">
        <v>107</v>
      </c>
      <c r="F112" s="132">
        <v>30</v>
      </c>
      <c r="G112" s="132">
        <v>15</v>
      </c>
      <c r="H112" s="133">
        <v>75</v>
      </c>
      <c r="I112" s="133">
        <v>3</v>
      </c>
      <c r="J112" s="108"/>
      <c r="K112" s="109"/>
      <c r="L112" s="130"/>
      <c r="M112" s="108"/>
      <c r="N112" s="109"/>
      <c r="O112" s="130"/>
      <c r="P112" s="116"/>
      <c r="Q112" s="105"/>
      <c r="R112" s="114"/>
      <c r="S112" s="113">
        <v>15</v>
      </c>
      <c r="T112" s="105">
        <v>15</v>
      </c>
      <c r="U112" s="115">
        <v>3</v>
      </c>
      <c r="V112" s="116"/>
      <c r="W112" s="105"/>
      <c r="X112" s="114"/>
      <c r="Y112" s="113"/>
      <c r="Z112" s="105"/>
      <c r="AA112" s="115"/>
      <c r="AB112" s="94"/>
      <c r="AC112" s="94"/>
      <c r="AD112" s="94"/>
    </row>
    <row r="113" spans="1:30" s="36" customFormat="1" ht="15.75">
      <c r="A113" s="63">
        <v>31</v>
      </c>
      <c r="B113" s="127" t="s">
        <v>116</v>
      </c>
      <c r="C113" s="79" t="s">
        <v>141</v>
      </c>
      <c r="D113" s="79" t="s">
        <v>52</v>
      </c>
      <c r="E113" s="109" t="s">
        <v>54</v>
      </c>
      <c r="F113" s="132">
        <v>20</v>
      </c>
      <c r="G113" s="132">
        <v>20</v>
      </c>
      <c r="H113" s="133">
        <v>50</v>
      </c>
      <c r="I113" s="133">
        <v>2</v>
      </c>
      <c r="J113" s="108"/>
      <c r="K113" s="109"/>
      <c r="L113" s="130"/>
      <c r="M113" s="108"/>
      <c r="N113" s="109"/>
      <c r="O113" s="130"/>
      <c r="P113" s="116"/>
      <c r="Q113" s="105">
        <v>20</v>
      </c>
      <c r="R113" s="114">
        <v>2</v>
      </c>
      <c r="S113" s="113"/>
      <c r="T113" s="105"/>
      <c r="U113" s="115"/>
      <c r="V113" s="116"/>
      <c r="W113" s="105"/>
      <c r="X113" s="114"/>
      <c r="Y113" s="113"/>
      <c r="Z113" s="105"/>
      <c r="AA113" s="115"/>
      <c r="AB113" s="94"/>
      <c r="AC113" s="94"/>
      <c r="AD113" s="94"/>
    </row>
    <row r="114" spans="1:30" s="36" customFormat="1" ht="15.75">
      <c r="A114" s="63">
        <v>32</v>
      </c>
      <c r="B114" s="127" t="s">
        <v>158</v>
      </c>
      <c r="C114" s="79" t="s">
        <v>141</v>
      </c>
      <c r="D114" s="79" t="s">
        <v>52</v>
      </c>
      <c r="E114" s="109" t="s">
        <v>107</v>
      </c>
      <c r="F114" s="237">
        <v>25</v>
      </c>
      <c r="G114" s="237">
        <v>15</v>
      </c>
      <c r="H114" s="237">
        <v>75</v>
      </c>
      <c r="I114" s="237">
        <v>3</v>
      </c>
      <c r="J114" s="131"/>
      <c r="K114" s="109"/>
      <c r="L114" s="130"/>
      <c r="M114" s="108"/>
      <c r="N114" s="109"/>
      <c r="O114" s="130"/>
      <c r="P114" s="131"/>
      <c r="Q114" s="109"/>
      <c r="R114" s="110"/>
      <c r="S114" s="108">
        <v>10</v>
      </c>
      <c r="T114" s="109">
        <v>15</v>
      </c>
      <c r="U114" s="130">
        <v>3</v>
      </c>
      <c r="V114" s="131"/>
      <c r="W114" s="109"/>
      <c r="X114" s="110"/>
      <c r="Y114" s="108"/>
      <c r="Z114" s="109"/>
      <c r="AA114" s="130"/>
      <c r="AB114" s="94"/>
      <c r="AC114" s="94"/>
      <c r="AD114" s="94"/>
    </row>
    <row r="115" spans="1:30" s="36" customFormat="1" ht="15.75">
      <c r="A115" s="63">
        <v>33</v>
      </c>
      <c r="B115" s="127" t="s">
        <v>117</v>
      </c>
      <c r="C115" s="79" t="s">
        <v>141</v>
      </c>
      <c r="D115" s="79" t="s">
        <v>52</v>
      </c>
      <c r="E115" s="109" t="s">
        <v>54</v>
      </c>
      <c r="F115" s="237">
        <v>15</v>
      </c>
      <c r="G115" s="237">
        <v>15</v>
      </c>
      <c r="H115" s="237">
        <v>25</v>
      </c>
      <c r="I115" s="238">
        <v>1</v>
      </c>
      <c r="J115" s="131"/>
      <c r="K115" s="109"/>
      <c r="L115" s="130"/>
      <c r="M115" s="108"/>
      <c r="N115" s="109"/>
      <c r="O115" s="130"/>
      <c r="P115" s="116"/>
      <c r="Q115" s="105"/>
      <c r="R115" s="114"/>
      <c r="S115" s="113"/>
      <c r="T115" s="105">
        <v>15</v>
      </c>
      <c r="U115" s="115">
        <v>1</v>
      </c>
      <c r="V115" s="116"/>
      <c r="W115" s="105"/>
      <c r="X115" s="114"/>
      <c r="Y115" s="113"/>
      <c r="Z115" s="105"/>
      <c r="AA115" s="115"/>
      <c r="AB115" s="94"/>
      <c r="AC115" s="94"/>
      <c r="AD115" s="94"/>
    </row>
    <row r="116" spans="1:30" s="36" customFormat="1" ht="15.75">
      <c r="A116" s="63">
        <v>34</v>
      </c>
      <c r="B116" s="127" t="s">
        <v>118</v>
      </c>
      <c r="C116" s="79" t="s">
        <v>141</v>
      </c>
      <c r="D116" s="79" t="s">
        <v>52</v>
      </c>
      <c r="E116" s="109" t="s">
        <v>59</v>
      </c>
      <c r="F116" s="237">
        <v>15</v>
      </c>
      <c r="G116" s="237">
        <v>15</v>
      </c>
      <c r="H116" s="237">
        <v>25</v>
      </c>
      <c r="I116" s="237">
        <v>1</v>
      </c>
      <c r="J116" s="131"/>
      <c r="K116" s="109"/>
      <c r="L116" s="130"/>
      <c r="M116" s="108"/>
      <c r="N116" s="109"/>
      <c r="O116" s="130"/>
      <c r="P116" s="116"/>
      <c r="Q116" s="105"/>
      <c r="R116" s="114"/>
      <c r="S116" s="113"/>
      <c r="T116" s="105">
        <v>15</v>
      </c>
      <c r="U116" s="115">
        <v>1</v>
      </c>
      <c r="V116" s="116"/>
      <c r="W116" s="105"/>
      <c r="X116" s="114"/>
      <c r="Y116" s="113"/>
      <c r="Z116" s="105"/>
      <c r="AA116" s="115"/>
      <c r="AB116" s="94"/>
      <c r="AC116" s="94"/>
      <c r="AD116" s="94"/>
    </row>
    <row r="117" spans="1:30" s="35" customFormat="1" ht="15.75">
      <c r="A117" s="63">
        <v>35</v>
      </c>
      <c r="B117" s="127" t="s">
        <v>119</v>
      </c>
      <c r="C117" s="79" t="s">
        <v>141</v>
      </c>
      <c r="D117" s="79" t="s">
        <v>52</v>
      </c>
      <c r="E117" s="109" t="s">
        <v>59</v>
      </c>
      <c r="F117" s="237">
        <v>15</v>
      </c>
      <c r="G117" s="237">
        <v>15</v>
      </c>
      <c r="H117" s="237">
        <v>25</v>
      </c>
      <c r="I117" s="237">
        <v>1</v>
      </c>
      <c r="J117" s="131"/>
      <c r="K117" s="109"/>
      <c r="L117" s="130"/>
      <c r="M117" s="108"/>
      <c r="N117" s="109"/>
      <c r="O117" s="130"/>
      <c r="P117" s="116"/>
      <c r="Q117" s="105">
        <v>15</v>
      </c>
      <c r="R117" s="114">
        <v>1</v>
      </c>
      <c r="S117" s="113"/>
      <c r="T117" s="105"/>
      <c r="U117" s="115"/>
      <c r="V117" s="116"/>
      <c r="W117" s="105"/>
      <c r="X117" s="114"/>
      <c r="Y117" s="113"/>
      <c r="Z117" s="105"/>
      <c r="AA117" s="115"/>
      <c r="AB117" s="222"/>
      <c r="AC117" s="222"/>
      <c r="AD117" s="222"/>
    </row>
    <row r="118" spans="1:30" s="36" customFormat="1" ht="15.75">
      <c r="A118" s="63">
        <v>36</v>
      </c>
      <c r="B118" s="127" t="s">
        <v>120</v>
      </c>
      <c r="C118" s="79" t="s">
        <v>141</v>
      </c>
      <c r="D118" s="79" t="s">
        <v>52</v>
      </c>
      <c r="E118" s="109" t="s">
        <v>59</v>
      </c>
      <c r="F118" s="237">
        <v>15</v>
      </c>
      <c r="G118" s="237">
        <v>15</v>
      </c>
      <c r="H118" s="237">
        <v>25</v>
      </c>
      <c r="I118" s="237">
        <v>1</v>
      </c>
      <c r="J118" s="131"/>
      <c r="K118" s="109"/>
      <c r="L118" s="130"/>
      <c r="M118" s="108"/>
      <c r="N118" s="109"/>
      <c r="O118" s="130"/>
      <c r="P118" s="116"/>
      <c r="Q118" s="105"/>
      <c r="R118" s="114"/>
      <c r="S118" s="113"/>
      <c r="T118" s="105">
        <v>15</v>
      </c>
      <c r="U118" s="115">
        <v>1</v>
      </c>
      <c r="V118" s="116"/>
      <c r="W118" s="105"/>
      <c r="X118" s="114"/>
      <c r="Y118" s="113"/>
      <c r="Z118" s="105"/>
      <c r="AA118" s="115"/>
      <c r="AB118" s="94"/>
      <c r="AC118" s="94"/>
      <c r="AD118" s="94"/>
    </row>
    <row r="119" spans="1:30" s="36" customFormat="1" ht="15.75">
      <c r="A119" s="63">
        <v>37</v>
      </c>
      <c r="B119" s="127" t="s">
        <v>121</v>
      </c>
      <c r="C119" s="79" t="s">
        <v>141</v>
      </c>
      <c r="D119" s="79" t="s">
        <v>52</v>
      </c>
      <c r="E119" s="109" t="s">
        <v>54</v>
      </c>
      <c r="F119" s="237">
        <v>15</v>
      </c>
      <c r="G119" s="237">
        <v>15</v>
      </c>
      <c r="H119" s="237">
        <v>25</v>
      </c>
      <c r="I119" s="237">
        <v>1</v>
      </c>
      <c r="J119" s="131"/>
      <c r="K119" s="109"/>
      <c r="L119" s="130"/>
      <c r="M119" s="108"/>
      <c r="N119" s="109"/>
      <c r="O119" s="130"/>
      <c r="P119" s="116"/>
      <c r="Q119" s="105"/>
      <c r="R119" s="114"/>
      <c r="S119" s="113"/>
      <c r="T119" s="105">
        <v>15</v>
      </c>
      <c r="U119" s="115">
        <v>1</v>
      </c>
      <c r="V119" s="116"/>
      <c r="W119" s="105"/>
      <c r="X119" s="114"/>
      <c r="Y119" s="113"/>
      <c r="Z119" s="105"/>
      <c r="AA119" s="115"/>
      <c r="AB119" s="94"/>
      <c r="AC119" s="94"/>
      <c r="AD119" s="94"/>
    </row>
    <row r="120" spans="1:30" s="36" customFormat="1" ht="15.75">
      <c r="A120" s="63">
        <v>38</v>
      </c>
      <c r="B120" s="127" t="s">
        <v>172</v>
      </c>
      <c r="C120" s="79" t="s">
        <v>141</v>
      </c>
      <c r="D120" s="79" t="s">
        <v>52</v>
      </c>
      <c r="E120" s="109" t="s">
        <v>107</v>
      </c>
      <c r="F120" s="237">
        <v>30</v>
      </c>
      <c r="G120" s="237">
        <v>15</v>
      </c>
      <c r="H120" s="237">
        <v>75</v>
      </c>
      <c r="I120" s="237">
        <v>3</v>
      </c>
      <c r="J120" s="131"/>
      <c r="K120" s="109"/>
      <c r="L120" s="130"/>
      <c r="M120" s="108"/>
      <c r="N120" s="109"/>
      <c r="O120" s="130"/>
      <c r="P120" s="116"/>
      <c r="Q120" s="116"/>
      <c r="R120" s="114"/>
      <c r="S120" s="113">
        <v>15</v>
      </c>
      <c r="T120" s="116">
        <v>15</v>
      </c>
      <c r="U120" s="115">
        <v>3</v>
      </c>
      <c r="V120" s="116"/>
      <c r="W120" s="116"/>
      <c r="X120" s="134"/>
      <c r="Y120" s="113"/>
      <c r="Z120" s="116"/>
      <c r="AA120" s="115"/>
      <c r="AB120" s="94"/>
      <c r="AC120" s="94"/>
      <c r="AD120" s="94"/>
    </row>
    <row r="121" spans="1:30" s="36" customFormat="1" ht="15.75">
      <c r="A121" s="63">
        <v>39</v>
      </c>
      <c r="B121" s="127" t="s">
        <v>122</v>
      </c>
      <c r="C121" s="79" t="s">
        <v>141</v>
      </c>
      <c r="D121" s="79" t="s">
        <v>52</v>
      </c>
      <c r="E121" s="109" t="s">
        <v>107</v>
      </c>
      <c r="F121" s="237">
        <v>30</v>
      </c>
      <c r="G121" s="237">
        <v>15</v>
      </c>
      <c r="H121" s="237">
        <v>75</v>
      </c>
      <c r="I121" s="237">
        <v>3</v>
      </c>
      <c r="J121" s="131"/>
      <c r="K121" s="109"/>
      <c r="L121" s="130"/>
      <c r="M121" s="108"/>
      <c r="N121" s="109"/>
      <c r="O121" s="130"/>
      <c r="P121" s="116"/>
      <c r="Q121" s="116"/>
      <c r="R121" s="114"/>
      <c r="S121" s="113"/>
      <c r="T121" s="116"/>
      <c r="U121" s="115"/>
      <c r="V121" s="116">
        <v>15</v>
      </c>
      <c r="W121" s="116">
        <v>15</v>
      </c>
      <c r="X121" s="134">
        <v>3</v>
      </c>
      <c r="Y121" s="113"/>
      <c r="Z121" s="116"/>
      <c r="AA121" s="115"/>
      <c r="AB121" s="94"/>
      <c r="AC121" s="94"/>
      <c r="AD121" s="94"/>
    </row>
    <row r="122" spans="1:30" s="36" customFormat="1" ht="15.75">
      <c r="A122" s="63">
        <v>40</v>
      </c>
      <c r="B122" s="127" t="s">
        <v>123</v>
      </c>
      <c r="C122" s="79" t="s">
        <v>141</v>
      </c>
      <c r="D122" s="79" t="s">
        <v>52</v>
      </c>
      <c r="E122" s="109" t="s">
        <v>54</v>
      </c>
      <c r="F122" s="237">
        <v>15</v>
      </c>
      <c r="G122" s="237">
        <v>15</v>
      </c>
      <c r="H122" s="237">
        <v>25</v>
      </c>
      <c r="I122" s="237">
        <v>1</v>
      </c>
      <c r="J122" s="131"/>
      <c r="K122" s="109"/>
      <c r="L122" s="130"/>
      <c r="M122" s="108"/>
      <c r="N122" s="109"/>
      <c r="O122" s="130"/>
      <c r="P122" s="116"/>
      <c r="Q122" s="116"/>
      <c r="R122" s="114"/>
      <c r="S122" s="113"/>
      <c r="T122" s="116"/>
      <c r="U122" s="115"/>
      <c r="V122" s="116"/>
      <c r="W122" s="116">
        <v>15</v>
      </c>
      <c r="X122" s="134">
        <v>1</v>
      </c>
      <c r="Y122" s="113"/>
      <c r="Z122" s="116"/>
      <c r="AA122" s="115"/>
      <c r="AB122" s="94"/>
      <c r="AC122" s="94"/>
      <c r="AD122" s="94"/>
    </row>
    <row r="123" spans="1:30" s="36" customFormat="1" ht="15.75">
      <c r="A123" s="63">
        <v>41</v>
      </c>
      <c r="B123" s="243" t="s">
        <v>161</v>
      </c>
      <c r="C123" s="79" t="s">
        <v>141</v>
      </c>
      <c r="D123" s="79" t="s">
        <v>52</v>
      </c>
      <c r="E123" s="109" t="s">
        <v>107</v>
      </c>
      <c r="F123" s="244">
        <v>30</v>
      </c>
      <c r="G123" s="237">
        <v>15</v>
      </c>
      <c r="H123" s="237">
        <v>75</v>
      </c>
      <c r="I123" s="237">
        <v>3</v>
      </c>
      <c r="J123" s="131"/>
      <c r="K123" s="109"/>
      <c r="L123" s="130"/>
      <c r="M123" s="108"/>
      <c r="N123" s="109"/>
      <c r="O123" s="130"/>
      <c r="P123" s="131"/>
      <c r="Q123" s="131"/>
      <c r="R123" s="110"/>
      <c r="S123" s="108"/>
      <c r="T123" s="131"/>
      <c r="U123" s="130"/>
      <c r="V123" s="131">
        <v>15</v>
      </c>
      <c r="W123" s="131">
        <v>15</v>
      </c>
      <c r="X123" s="135">
        <v>3</v>
      </c>
      <c r="Y123" s="108"/>
      <c r="Z123" s="131"/>
      <c r="AA123" s="130"/>
      <c r="AB123" s="94"/>
      <c r="AC123" s="94"/>
      <c r="AD123" s="94"/>
    </row>
    <row r="124" spans="1:30" s="36" customFormat="1" ht="31.5">
      <c r="A124" s="63">
        <v>42</v>
      </c>
      <c r="B124" s="243" t="s">
        <v>162</v>
      </c>
      <c r="C124" s="79" t="s">
        <v>141</v>
      </c>
      <c r="D124" s="79" t="s">
        <v>52</v>
      </c>
      <c r="E124" s="109" t="s">
        <v>59</v>
      </c>
      <c r="F124" s="237">
        <v>20</v>
      </c>
      <c r="G124" s="237">
        <v>20</v>
      </c>
      <c r="H124" s="237">
        <v>50</v>
      </c>
      <c r="I124" s="237">
        <v>2</v>
      </c>
      <c r="J124" s="131"/>
      <c r="K124" s="109"/>
      <c r="L124" s="130"/>
      <c r="M124" s="108"/>
      <c r="N124" s="109"/>
      <c r="O124" s="130"/>
      <c r="P124" s="131"/>
      <c r="Q124" s="131"/>
      <c r="R124" s="110"/>
      <c r="S124" s="108"/>
      <c r="T124" s="131"/>
      <c r="U124" s="130"/>
      <c r="V124" s="131"/>
      <c r="W124" s="131">
        <v>20</v>
      </c>
      <c r="X124" s="135">
        <v>2</v>
      </c>
      <c r="Y124" s="108"/>
      <c r="Z124" s="131"/>
      <c r="AA124" s="130"/>
      <c r="AB124" s="94"/>
      <c r="AC124" s="94"/>
      <c r="AD124" s="94"/>
    </row>
    <row r="125" spans="1:30" s="36" customFormat="1" ht="15.75">
      <c r="A125" s="63">
        <v>43</v>
      </c>
      <c r="B125" s="127" t="s">
        <v>124</v>
      </c>
      <c r="C125" s="79" t="s">
        <v>141</v>
      </c>
      <c r="D125" s="79" t="s">
        <v>52</v>
      </c>
      <c r="E125" s="109" t="s">
        <v>107</v>
      </c>
      <c r="F125" s="132">
        <v>30</v>
      </c>
      <c r="G125" s="132">
        <v>15</v>
      </c>
      <c r="H125" s="133">
        <v>75</v>
      </c>
      <c r="I125" s="133">
        <v>3</v>
      </c>
      <c r="J125" s="108"/>
      <c r="K125" s="109"/>
      <c r="L125" s="130"/>
      <c r="M125" s="108"/>
      <c r="N125" s="109"/>
      <c r="O125" s="130"/>
      <c r="P125" s="116"/>
      <c r="Q125" s="116"/>
      <c r="R125" s="114"/>
      <c r="S125" s="113"/>
      <c r="T125" s="116"/>
      <c r="U125" s="115"/>
      <c r="V125" s="116">
        <v>15</v>
      </c>
      <c r="W125" s="116">
        <v>15</v>
      </c>
      <c r="X125" s="134">
        <v>3</v>
      </c>
      <c r="Y125" s="113"/>
      <c r="Z125" s="116"/>
      <c r="AA125" s="115"/>
      <c r="AB125" s="94"/>
      <c r="AC125" s="94"/>
      <c r="AD125" s="94"/>
    </row>
    <row r="126" spans="1:30" s="36" customFormat="1" ht="15.75">
      <c r="A126" s="63">
        <v>44</v>
      </c>
      <c r="B126" s="127" t="s">
        <v>125</v>
      </c>
      <c r="C126" s="79" t="s">
        <v>141</v>
      </c>
      <c r="D126" s="79" t="s">
        <v>52</v>
      </c>
      <c r="E126" s="109" t="s">
        <v>107</v>
      </c>
      <c r="F126" s="132">
        <v>30</v>
      </c>
      <c r="G126" s="132">
        <v>15</v>
      </c>
      <c r="H126" s="133">
        <v>75</v>
      </c>
      <c r="I126" s="133">
        <v>3</v>
      </c>
      <c r="J126" s="108"/>
      <c r="K126" s="109"/>
      <c r="L126" s="130"/>
      <c r="M126" s="108"/>
      <c r="N126" s="109"/>
      <c r="O126" s="130"/>
      <c r="P126" s="116"/>
      <c r="Q126" s="116"/>
      <c r="R126" s="114"/>
      <c r="S126" s="113"/>
      <c r="T126" s="116"/>
      <c r="U126" s="115"/>
      <c r="V126" s="116"/>
      <c r="W126" s="116"/>
      <c r="X126" s="134"/>
      <c r="Y126" s="113">
        <v>15</v>
      </c>
      <c r="Z126" s="116">
        <v>15</v>
      </c>
      <c r="AA126" s="115">
        <v>3</v>
      </c>
      <c r="AB126" s="94"/>
      <c r="AC126" s="94"/>
      <c r="AD126" s="94"/>
    </row>
    <row r="127" spans="1:30" s="36" customFormat="1" ht="15.75">
      <c r="A127" s="63">
        <v>45</v>
      </c>
      <c r="B127" s="127" t="s">
        <v>126</v>
      </c>
      <c r="C127" s="79" t="s">
        <v>141</v>
      </c>
      <c r="D127" s="79" t="s">
        <v>52</v>
      </c>
      <c r="E127" s="109" t="s">
        <v>107</v>
      </c>
      <c r="F127" s="132">
        <v>30</v>
      </c>
      <c r="G127" s="132">
        <v>15</v>
      </c>
      <c r="H127" s="133">
        <v>75</v>
      </c>
      <c r="I127" s="133">
        <v>3</v>
      </c>
      <c r="J127" s="108"/>
      <c r="K127" s="109"/>
      <c r="L127" s="130"/>
      <c r="M127" s="108"/>
      <c r="N127" s="109"/>
      <c r="O127" s="130"/>
      <c r="P127" s="116"/>
      <c r="Q127" s="116"/>
      <c r="R127" s="114"/>
      <c r="S127" s="113"/>
      <c r="T127" s="116"/>
      <c r="U127" s="115"/>
      <c r="V127" s="116"/>
      <c r="W127" s="116"/>
      <c r="X127" s="134"/>
      <c r="Y127" s="113">
        <v>15</v>
      </c>
      <c r="Z127" s="116">
        <v>15</v>
      </c>
      <c r="AA127" s="115">
        <v>3</v>
      </c>
      <c r="AB127" s="94"/>
      <c r="AC127" s="94"/>
      <c r="AD127" s="94"/>
    </row>
    <row r="128" spans="1:30" s="35" customFormat="1" ht="15.75">
      <c r="A128" s="63">
        <v>46</v>
      </c>
      <c r="B128" s="127" t="s">
        <v>127</v>
      </c>
      <c r="C128" s="79" t="s">
        <v>141</v>
      </c>
      <c r="D128" s="79" t="s">
        <v>52</v>
      </c>
      <c r="E128" s="109" t="s">
        <v>59</v>
      </c>
      <c r="F128" s="132">
        <v>15</v>
      </c>
      <c r="G128" s="132">
        <v>15</v>
      </c>
      <c r="H128" s="133">
        <v>25</v>
      </c>
      <c r="I128" s="133">
        <v>1</v>
      </c>
      <c r="J128" s="108"/>
      <c r="K128" s="109"/>
      <c r="L128" s="130"/>
      <c r="M128" s="108"/>
      <c r="N128" s="109"/>
      <c r="O128" s="130"/>
      <c r="P128" s="116"/>
      <c r="Q128" s="116"/>
      <c r="R128" s="114"/>
      <c r="S128" s="113"/>
      <c r="T128" s="116"/>
      <c r="U128" s="115"/>
      <c r="V128" s="116"/>
      <c r="W128" s="116">
        <v>15</v>
      </c>
      <c r="X128" s="134">
        <v>1</v>
      </c>
      <c r="Y128" s="113"/>
      <c r="Z128" s="116"/>
      <c r="AA128" s="115"/>
      <c r="AB128" s="222"/>
      <c r="AC128" s="222"/>
      <c r="AD128" s="222"/>
    </row>
    <row r="129" spans="1:30" s="36" customFormat="1" ht="15.75">
      <c r="A129" s="63">
        <v>47</v>
      </c>
      <c r="B129" s="127" t="s">
        <v>128</v>
      </c>
      <c r="C129" s="79" t="s">
        <v>141</v>
      </c>
      <c r="D129" s="79" t="s">
        <v>52</v>
      </c>
      <c r="E129" s="109" t="s">
        <v>107</v>
      </c>
      <c r="F129" s="132">
        <v>30</v>
      </c>
      <c r="G129" s="132">
        <v>15</v>
      </c>
      <c r="H129" s="133">
        <v>75</v>
      </c>
      <c r="I129" s="133">
        <v>3</v>
      </c>
      <c r="J129" s="108"/>
      <c r="K129" s="109"/>
      <c r="L129" s="130"/>
      <c r="M129" s="108"/>
      <c r="N129" s="109"/>
      <c r="O129" s="130"/>
      <c r="P129" s="116"/>
      <c r="Q129" s="116"/>
      <c r="R129" s="114"/>
      <c r="S129" s="113"/>
      <c r="T129" s="116"/>
      <c r="U129" s="115"/>
      <c r="V129" s="116"/>
      <c r="W129" s="116"/>
      <c r="X129" s="134"/>
      <c r="Y129" s="113">
        <v>15</v>
      </c>
      <c r="Z129" s="116">
        <v>15</v>
      </c>
      <c r="AA129" s="115">
        <v>3</v>
      </c>
      <c r="AB129" s="94"/>
      <c r="AC129" s="94"/>
      <c r="AD129" s="94"/>
    </row>
    <row r="130" spans="1:30" s="36" customFormat="1" ht="15.75">
      <c r="A130" s="63">
        <v>48</v>
      </c>
      <c r="B130" s="127" t="s">
        <v>129</v>
      </c>
      <c r="C130" s="79" t="s">
        <v>141</v>
      </c>
      <c r="D130" s="79" t="s">
        <v>52</v>
      </c>
      <c r="E130" s="109" t="s">
        <v>107</v>
      </c>
      <c r="F130" s="132">
        <v>30</v>
      </c>
      <c r="G130" s="132">
        <v>15</v>
      </c>
      <c r="H130" s="133">
        <v>75</v>
      </c>
      <c r="I130" s="133">
        <v>3</v>
      </c>
      <c r="J130" s="108"/>
      <c r="K130" s="109"/>
      <c r="L130" s="130"/>
      <c r="M130" s="108"/>
      <c r="N130" s="109"/>
      <c r="O130" s="130"/>
      <c r="P130" s="116"/>
      <c r="Q130" s="116"/>
      <c r="R130" s="114"/>
      <c r="S130" s="113"/>
      <c r="T130" s="116"/>
      <c r="U130" s="115"/>
      <c r="V130" s="116"/>
      <c r="W130" s="116"/>
      <c r="X130" s="134"/>
      <c r="Y130" s="113">
        <v>15</v>
      </c>
      <c r="Z130" s="116">
        <v>15</v>
      </c>
      <c r="AA130" s="115">
        <v>3</v>
      </c>
      <c r="AB130" s="94"/>
      <c r="AC130" s="94"/>
      <c r="AD130" s="94"/>
    </row>
    <row r="131" spans="1:30" s="36" customFormat="1" ht="15.75">
      <c r="A131" s="63">
        <v>49</v>
      </c>
      <c r="B131" s="127" t="s">
        <v>163</v>
      </c>
      <c r="C131" s="79" t="s">
        <v>141</v>
      </c>
      <c r="D131" s="79" t="s">
        <v>52</v>
      </c>
      <c r="E131" s="109" t="s">
        <v>59</v>
      </c>
      <c r="F131" s="132">
        <v>15</v>
      </c>
      <c r="G131" s="132">
        <v>15</v>
      </c>
      <c r="H131" s="133">
        <v>25</v>
      </c>
      <c r="I131" s="133">
        <v>1</v>
      </c>
      <c r="J131" s="108"/>
      <c r="K131" s="109"/>
      <c r="L131" s="130"/>
      <c r="M131" s="108"/>
      <c r="N131" s="109"/>
      <c r="O131" s="130"/>
      <c r="P131" s="116"/>
      <c r="Q131" s="116"/>
      <c r="R131" s="114"/>
      <c r="S131" s="113"/>
      <c r="T131" s="116"/>
      <c r="U131" s="115"/>
      <c r="V131" s="116"/>
      <c r="W131" s="116"/>
      <c r="X131" s="134"/>
      <c r="Y131" s="113"/>
      <c r="Z131" s="116">
        <v>15</v>
      </c>
      <c r="AA131" s="115">
        <v>1</v>
      </c>
      <c r="AB131" s="94"/>
      <c r="AC131" s="94"/>
      <c r="AD131" s="94"/>
    </row>
    <row r="132" spans="1:30" s="36" customFormat="1" ht="15.75">
      <c r="A132" s="63">
        <v>50</v>
      </c>
      <c r="B132" s="127" t="s">
        <v>130</v>
      </c>
      <c r="C132" s="79" t="s">
        <v>141</v>
      </c>
      <c r="D132" s="79" t="s">
        <v>52</v>
      </c>
      <c r="E132" s="109" t="s">
        <v>107</v>
      </c>
      <c r="F132" s="132">
        <v>30</v>
      </c>
      <c r="G132" s="132">
        <v>15</v>
      </c>
      <c r="H132" s="133">
        <v>75</v>
      </c>
      <c r="I132" s="133">
        <v>3</v>
      </c>
      <c r="J132" s="108"/>
      <c r="K132" s="109"/>
      <c r="L132" s="130"/>
      <c r="M132" s="108"/>
      <c r="N132" s="109"/>
      <c r="O132" s="130"/>
      <c r="P132" s="116"/>
      <c r="Q132" s="116"/>
      <c r="R132" s="114"/>
      <c r="S132" s="113"/>
      <c r="T132" s="116"/>
      <c r="U132" s="115"/>
      <c r="V132" s="116"/>
      <c r="W132" s="116"/>
      <c r="X132" s="134"/>
      <c r="Y132" s="113">
        <v>15</v>
      </c>
      <c r="Z132" s="116">
        <v>15</v>
      </c>
      <c r="AA132" s="115">
        <v>3</v>
      </c>
      <c r="AB132" s="94"/>
      <c r="AC132" s="94"/>
      <c r="AD132" s="94"/>
    </row>
    <row r="133" spans="1:30" s="36" customFormat="1" ht="15.75">
      <c r="A133" s="63">
        <v>51</v>
      </c>
      <c r="B133" s="127" t="s">
        <v>131</v>
      </c>
      <c r="C133" s="79" t="s">
        <v>141</v>
      </c>
      <c r="D133" s="79" t="s">
        <v>52</v>
      </c>
      <c r="E133" s="109" t="s">
        <v>54</v>
      </c>
      <c r="F133" s="132">
        <v>15</v>
      </c>
      <c r="G133" s="132">
        <v>15</v>
      </c>
      <c r="H133" s="133">
        <v>25</v>
      </c>
      <c r="I133" s="133">
        <v>1</v>
      </c>
      <c r="J133" s="108"/>
      <c r="K133" s="109"/>
      <c r="L133" s="130"/>
      <c r="M133" s="108"/>
      <c r="N133" s="109"/>
      <c r="O133" s="130"/>
      <c r="P133" s="116"/>
      <c r="Q133" s="116"/>
      <c r="R133" s="114"/>
      <c r="S133" s="113"/>
      <c r="T133" s="116"/>
      <c r="U133" s="115"/>
      <c r="V133" s="116"/>
      <c r="W133" s="116">
        <v>15</v>
      </c>
      <c r="X133" s="134">
        <v>1</v>
      </c>
      <c r="Y133" s="113"/>
      <c r="Z133" s="116"/>
      <c r="AA133" s="115"/>
      <c r="AB133" s="94"/>
      <c r="AC133" s="94"/>
      <c r="AD133" s="94"/>
    </row>
    <row r="134" spans="1:30" s="35" customFormat="1" ht="15.75">
      <c r="A134" s="63">
        <v>52</v>
      </c>
      <c r="B134" s="127" t="s">
        <v>132</v>
      </c>
      <c r="C134" s="79" t="s">
        <v>141</v>
      </c>
      <c r="D134" s="79" t="s">
        <v>52</v>
      </c>
      <c r="E134" s="109" t="s">
        <v>54</v>
      </c>
      <c r="F134" s="132">
        <v>15</v>
      </c>
      <c r="G134" s="132">
        <v>15</v>
      </c>
      <c r="H134" s="133">
        <v>25</v>
      </c>
      <c r="I134" s="133">
        <v>1</v>
      </c>
      <c r="J134" s="108"/>
      <c r="K134" s="109"/>
      <c r="L134" s="130"/>
      <c r="M134" s="108"/>
      <c r="N134" s="109"/>
      <c r="O134" s="130"/>
      <c r="P134" s="116"/>
      <c r="Q134" s="116"/>
      <c r="R134" s="114"/>
      <c r="S134" s="113"/>
      <c r="T134" s="116"/>
      <c r="U134" s="115"/>
      <c r="V134" s="116"/>
      <c r="W134" s="116"/>
      <c r="X134" s="134"/>
      <c r="Y134" s="113"/>
      <c r="Z134" s="116">
        <v>15</v>
      </c>
      <c r="AA134" s="115">
        <v>1</v>
      </c>
      <c r="AB134" s="222"/>
      <c r="AC134" s="222"/>
      <c r="AD134" s="222"/>
    </row>
    <row r="135" spans="1:30" s="36" customFormat="1" ht="15.75">
      <c r="A135" s="63">
        <v>53</v>
      </c>
      <c r="B135" s="127" t="s">
        <v>133</v>
      </c>
      <c r="C135" s="79" t="s">
        <v>141</v>
      </c>
      <c r="D135" s="79" t="s">
        <v>52</v>
      </c>
      <c r="E135" s="109" t="s">
        <v>107</v>
      </c>
      <c r="F135" s="132">
        <v>30</v>
      </c>
      <c r="G135" s="132">
        <v>15</v>
      </c>
      <c r="H135" s="133">
        <v>75</v>
      </c>
      <c r="I135" s="133">
        <v>3</v>
      </c>
      <c r="J135" s="108"/>
      <c r="K135" s="109"/>
      <c r="L135" s="130"/>
      <c r="M135" s="108"/>
      <c r="N135" s="109"/>
      <c r="O135" s="130"/>
      <c r="P135" s="116"/>
      <c r="Q135" s="116"/>
      <c r="R135" s="114"/>
      <c r="S135" s="113"/>
      <c r="T135" s="116"/>
      <c r="U135" s="172"/>
      <c r="V135" s="116"/>
      <c r="W135" s="116"/>
      <c r="X135" s="134"/>
      <c r="Y135" s="113">
        <v>15</v>
      </c>
      <c r="Z135" s="116">
        <v>15</v>
      </c>
      <c r="AA135" s="115">
        <v>3</v>
      </c>
      <c r="AB135" s="94"/>
      <c r="AC135" s="94"/>
      <c r="AD135" s="94"/>
    </row>
    <row r="136" spans="1:30" s="36" customFormat="1" ht="15.75">
      <c r="A136" s="63">
        <v>54</v>
      </c>
      <c r="B136" s="127" t="s">
        <v>134</v>
      </c>
      <c r="C136" s="79" t="s">
        <v>141</v>
      </c>
      <c r="D136" s="79" t="s">
        <v>52</v>
      </c>
      <c r="E136" s="109" t="s">
        <v>59</v>
      </c>
      <c r="F136" s="132">
        <v>20</v>
      </c>
      <c r="G136" s="132">
        <v>20</v>
      </c>
      <c r="H136" s="133">
        <v>25</v>
      </c>
      <c r="I136" s="133">
        <v>1</v>
      </c>
      <c r="J136" s="108"/>
      <c r="K136" s="109"/>
      <c r="L136" s="130"/>
      <c r="M136" s="108"/>
      <c r="N136" s="109"/>
      <c r="O136" s="130"/>
      <c r="P136" s="131"/>
      <c r="Q136" s="131"/>
      <c r="R136" s="110"/>
      <c r="S136" s="108"/>
      <c r="T136" s="135"/>
      <c r="U136" s="130"/>
      <c r="V136" s="131"/>
      <c r="W136" s="131"/>
      <c r="X136" s="135"/>
      <c r="Y136" s="108"/>
      <c r="Z136" s="131">
        <v>20</v>
      </c>
      <c r="AA136" s="130">
        <v>1</v>
      </c>
      <c r="AB136" s="94"/>
      <c r="AC136" s="94"/>
      <c r="AD136" s="94"/>
    </row>
    <row r="137" spans="1:30" s="36" customFormat="1" ht="15.75">
      <c r="A137" s="63">
        <v>55</v>
      </c>
      <c r="B137" s="127" t="s">
        <v>135</v>
      </c>
      <c r="C137" s="79" t="s">
        <v>141</v>
      </c>
      <c r="D137" s="79" t="s">
        <v>52</v>
      </c>
      <c r="E137" s="109" t="s">
        <v>59</v>
      </c>
      <c r="F137" s="128">
        <v>20</v>
      </c>
      <c r="G137" s="128">
        <v>20</v>
      </c>
      <c r="H137" s="129">
        <v>25</v>
      </c>
      <c r="I137" s="129">
        <v>1</v>
      </c>
      <c r="J137" s="202"/>
      <c r="K137" s="167"/>
      <c r="L137" s="168"/>
      <c r="M137" s="166"/>
      <c r="N137" s="167"/>
      <c r="O137" s="168"/>
      <c r="P137" s="169"/>
      <c r="Q137" s="169"/>
      <c r="R137" s="170"/>
      <c r="S137" s="166"/>
      <c r="T137" s="169"/>
      <c r="U137" s="168"/>
      <c r="V137" s="169"/>
      <c r="W137" s="169"/>
      <c r="X137" s="171"/>
      <c r="Y137" s="166"/>
      <c r="Z137" s="169">
        <v>20</v>
      </c>
      <c r="AA137" s="168">
        <v>1</v>
      </c>
      <c r="AB137" s="94"/>
      <c r="AC137" s="94"/>
      <c r="AD137" s="94"/>
    </row>
    <row r="138" spans="1:30" s="37" customFormat="1" ht="16.5" thickBot="1">
      <c r="A138" s="231">
        <v>56</v>
      </c>
      <c r="B138" s="232" t="s">
        <v>145</v>
      </c>
      <c r="C138" s="233" t="s">
        <v>141</v>
      </c>
      <c r="D138" s="233" t="s">
        <v>52</v>
      </c>
      <c r="E138" s="162" t="s">
        <v>59</v>
      </c>
      <c r="F138" s="234">
        <v>30</v>
      </c>
      <c r="G138" s="234">
        <v>30</v>
      </c>
      <c r="H138" s="235">
        <v>50</v>
      </c>
      <c r="I138" s="236">
        <v>2</v>
      </c>
      <c r="J138" s="214"/>
      <c r="K138" s="215"/>
      <c r="L138" s="216"/>
      <c r="M138" s="161"/>
      <c r="N138" s="162"/>
      <c r="O138" s="165"/>
      <c r="P138" s="220"/>
      <c r="Q138" s="220"/>
      <c r="R138" s="221"/>
      <c r="S138" s="161"/>
      <c r="T138" s="163"/>
      <c r="U138" s="165"/>
      <c r="V138" s="163"/>
      <c r="W138" s="163">
        <v>30</v>
      </c>
      <c r="X138" s="164">
        <v>2</v>
      </c>
      <c r="Y138" s="161"/>
      <c r="Z138" s="163"/>
      <c r="AA138" s="165"/>
      <c r="AB138" s="136"/>
      <c r="AC138" s="136"/>
      <c r="AD138" s="136"/>
    </row>
    <row r="139" spans="1:30" s="37" customFormat="1" ht="15.75">
      <c r="A139" s="229" t="s">
        <v>60</v>
      </c>
      <c r="B139" s="229"/>
      <c r="C139" s="229"/>
      <c r="D139" s="229"/>
      <c r="E139" s="160"/>
      <c r="F139" s="160">
        <f>SUM(F141+F143)</f>
        <v>128</v>
      </c>
      <c r="G139" s="160">
        <f>SUM(G141:G143)</f>
        <v>158</v>
      </c>
      <c r="H139" s="160">
        <f>SUM(H141:H143)</f>
        <v>270</v>
      </c>
      <c r="I139" s="230">
        <f>SUM(I141:I143)</f>
        <v>10</v>
      </c>
      <c r="J139" s="217">
        <f>SUM(J140)</f>
        <v>0</v>
      </c>
      <c r="K139" s="218">
        <f t="shared" ref="K139:AA139" si="12">SUM(K141:K143)</f>
        <v>0</v>
      </c>
      <c r="L139" s="219">
        <f t="shared" si="12"/>
        <v>0</v>
      </c>
      <c r="M139" s="203">
        <f t="shared" si="12"/>
        <v>0</v>
      </c>
      <c r="N139" s="160">
        <f t="shared" si="12"/>
        <v>0</v>
      </c>
      <c r="O139" s="204">
        <f t="shared" si="12"/>
        <v>0</v>
      </c>
      <c r="P139" s="217">
        <f t="shared" si="12"/>
        <v>0</v>
      </c>
      <c r="Q139" s="218">
        <f t="shared" si="12"/>
        <v>30</v>
      </c>
      <c r="R139" s="219">
        <f t="shared" si="12"/>
        <v>2</v>
      </c>
      <c r="S139" s="203">
        <f t="shared" si="12"/>
        <v>0</v>
      </c>
      <c r="T139" s="160">
        <f t="shared" si="12"/>
        <v>34</v>
      </c>
      <c r="U139" s="204">
        <f t="shared" si="12"/>
        <v>2</v>
      </c>
      <c r="V139" s="217">
        <f t="shared" si="12"/>
        <v>0</v>
      </c>
      <c r="W139" s="218">
        <f t="shared" si="12"/>
        <v>94</v>
      </c>
      <c r="X139" s="219">
        <f t="shared" si="12"/>
        <v>6</v>
      </c>
      <c r="Y139" s="187">
        <f t="shared" si="12"/>
        <v>0</v>
      </c>
      <c r="Z139" s="160">
        <f t="shared" si="12"/>
        <v>0</v>
      </c>
      <c r="AA139" s="219">
        <f t="shared" si="12"/>
        <v>0</v>
      </c>
      <c r="AB139" s="86"/>
      <c r="AC139" s="136"/>
      <c r="AD139" s="136"/>
    </row>
    <row r="140" spans="1:30" s="36" customFormat="1" ht="15.75">
      <c r="A140" s="139"/>
      <c r="B140" s="140" t="s">
        <v>62</v>
      </c>
      <c r="C140" s="141"/>
      <c r="D140" s="141"/>
      <c r="E140" s="141"/>
      <c r="F140" s="141">
        <f>SUM(F141:F143)</f>
        <v>158</v>
      </c>
      <c r="G140" s="141">
        <f t="shared" ref="G140:AA140" si="13">SUM(G141:G143)</f>
        <v>158</v>
      </c>
      <c r="H140" s="141">
        <f t="shared" si="13"/>
        <v>270</v>
      </c>
      <c r="I140" s="183">
        <f t="shared" si="13"/>
        <v>10</v>
      </c>
      <c r="J140" s="205">
        <f t="shared" si="13"/>
        <v>0</v>
      </c>
      <c r="K140" s="141">
        <f t="shared" si="13"/>
        <v>0</v>
      </c>
      <c r="L140" s="206">
        <f t="shared" si="13"/>
        <v>0</v>
      </c>
      <c r="M140" s="205">
        <f t="shared" si="13"/>
        <v>0</v>
      </c>
      <c r="N140" s="141">
        <f t="shared" si="13"/>
        <v>0</v>
      </c>
      <c r="O140" s="206">
        <f t="shared" si="13"/>
        <v>0</v>
      </c>
      <c r="P140" s="205">
        <f t="shared" si="13"/>
        <v>0</v>
      </c>
      <c r="Q140" s="141">
        <f t="shared" si="13"/>
        <v>30</v>
      </c>
      <c r="R140" s="206">
        <f t="shared" si="13"/>
        <v>2</v>
      </c>
      <c r="S140" s="205">
        <f t="shared" si="13"/>
        <v>0</v>
      </c>
      <c r="T140" s="141">
        <f t="shared" si="13"/>
        <v>34</v>
      </c>
      <c r="U140" s="206">
        <f t="shared" si="13"/>
        <v>2</v>
      </c>
      <c r="V140" s="205">
        <f t="shared" si="13"/>
        <v>0</v>
      </c>
      <c r="W140" s="141">
        <f t="shared" si="13"/>
        <v>94</v>
      </c>
      <c r="X140" s="206">
        <f t="shared" si="13"/>
        <v>6</v>
      </c>
      <c r="Y140" s="188">
        <f t="shared" si="13"/>
        <v>0</v>
      </c>
      <c r="Z140" s="141">
        <f t="shared" si="13"/>
        <v>0</v>
      </c>
      <c r="AA140" s="206">
        <f t="shared" si="13"/>
        <v>0</v>
      </c>
      <c r="AB140" s="136"/>
      <c r="AC140" s="136"/>
      <c r="AD140" s="136"/>
    </row>
    <row r="141" spans="1:30" s="37" customFormat="1" ht="16.5" thickBot="1">
      <c r="A141" s="63">
        <v>56</v>
      </c>
      <c r="B141" s="127" t="s">
        <v>61</v>
      </c>
      <c r="C141" s="109" t="s">
        <v>52</v>
      </c>
      <c r="D141" s="109" t="s">
        <v>56</v>
      </c>
      <c r="E141" s="109" t="s">
        <v>46</v>
      </c>
      <c r="F141" s="128">
        <v>8</v>
      </c>
      <c r="G141" s="128">
        <v>8</v>
      </c>
      <c r="H141" s="129">
        <f>25*I141</f>
        <v>0</v>
      </c>
      <c r="I141" s="129">
        <v>0</v>
      </c>
      <c r="J141" s="108"/>
      <c r="K141" s="109"/>
      <c r="L141" s="130"/>
      <c r="M141" s="108"/>
      <c r="N141" s="109"/>
      <c r="O141" s="130"/>
      <c r="P141" s="108"/>
      <c r="Q141" s="109"/>
      <c r="R141" s="130"/>
      <c r="S141" s="108"/>
      <c r="T141" s="109">
        <v>4</v>
      </c>
      <c r="U141" s="130">
        <v>0</v>
      </c>
      <c r="V141" s="108"/>
      <c r="W141" s="109">
        <v>4</v>
      </c>
      <c r="X141" s="130">
        <v>0</v>
      </c>
      <c r="Y141" s="131"/>
      <c r="Z141" s="109"/>
      <c r="AA141" s="130"/>
      <c r="AB141" s="136"/>
      <c r="AC141" s="136"/>
      <c r="AD141" s="136"/>
    </row>
    <row r="142" spans="1:30" s="37" customFormat="1" ht="16.5" thickBot="1">
      <c r="A142" s="63">
        <v>57</v>
      </c>
      <c r="B142" s="242" t="s">
        <v>173</v>
      </c>
      <c r="C142" s="109" t="s">
        <v>52</v>
      </c>
      <c r="D142" s="109" t="s">
        <v>52</v>
      </c>
      <c r="E142" s="109" t="s">
        <v>46</v>
      </c>
      <c r="F142" s="128">
        <v>30</v>
      </c>
      <c r="G142" s="128">
        <v>30</v>
      </c>
      <c r="H142" s="129">
        <v>50</v>
      </c>
      <c r="I142" s="129">
        <v>2</v>
      </c>
      <c r="J142" s="108"/>
      <c r="K142" s="109"/>
      <c r="L142" s="130"/>
      <c r="M142" s="108"/>
      <c r="N142" s="109"/>
      <c r="O142" s="130"/>
      <c r="P142" s="108"/>
      <c r="Q142" s="109">
        <v>30</v>
      </c>
      <c r="R142" s="130">
        <v>2</v>
      </c>
      <c r="S142" s="108"/>
      <c r="T142" s="109"/>
      <c r="U142" s="130"/>
      <c r="V142" s="108"/>
      <c r="W142" s="109"/>
      <c r="X142" s="130"/>
      <c r="Y142" s="131"/>
      <c r="Z142" s="109"/>
      <c r="AA142" s="130"/>
      <c r="AB142" s="136"/>
      <c r="AC142" s="136"/>
      <c r="AD142" s="136"/>
    </row>
    <row r="143" spans="1:30" s="36" customFormat="1" ht="15.75">
      <c r="A143" s="63">
        <v>58</v>
      </c>
      <c r="B143" s="101" t="s">
        <v>62</v>
      </c>
      <c r="C143" s="79" t="s">
        <v>52</v>
      </c>
      <c r="D143" s="79" t="s">
        <v>52</v>
      </c>
      <c r="E143" s="79" t="s">
        <v>46</v>
      </c>
      <c r="F143" s="65">
        <v>120</v>
      </c>
      <c r="G143" s="65">
        <v>120</v>
      </c>
      <c r="H143" s="129">
        <v>220</v>
      </c>
      <c r="I143" s="66">
        <v>8</v>
      </c>
      <c r="J143" s="67"/>
      <c r="K143" s="79"/>
      <c r="L143" s="68"/>
      <c r="M143" s="67"/>
      <c r="N143" s="79"/>
      <c r="O143" s="68"/>
      <c r="P143" s="67"/>
      <c r="Q143" s="79"/>
      <c r="R143" s="68"/>
      <c r="S143" s="67"/>
      <c r="T143" s="79">
        <v>30</v>
      </c>
      <c r="U143" s="68">
        <v>2</v>
      </c>
      <c r="V143" s="67"/>
      <c r="W143" s="79">
        <v>90</v>
      </c>
      <c r="X143" s="68">
        <v>6</v>
      </c>
      <c r="Y143" s="80"/>
      <c r="Z143" s="79"/>
      <c r="AA143" s="68"/>
      <c r="AB143" s="136"/>
      <c r="AC143" s="136"/>
      <c r="AD143" s="136"/>
    </row>
    <row r="144" spans="1:30" s="36" customFormat="1" ht="15.75">
      <c r="A144" s="137" t="s">
        <v>151</v>
      </c>
      <c r="B144" s="137"/>
      <c r="C144" s="137"/>
      <c r="D144" s="137"/>
      <c r="E144" s="138"/>
      <c r="F144" s="138">
        <f>SUM(F145:F146)</f>
        <v>64</v>
      </c>
      <c r="G144" s="138">
        <f t="shared" ref="G144:AA144" si="14">SUM(G145:G146)</f>
        <v>60</v>
      </c>
      <c r="H144" s="138">
        <f t="shared" si="14"/>
        <v>0</v>
      </c>
      <c r="I144" s="182">
        <f t="shared" si="14"/>
        <v>0</v>
      </c>
      <c r="J144" s="207">
        <f t="shared" si="14"/>
        <v>4</v>
      </c>
      <c r="K144" s="138">
        <f t="shared" si="14"/>
        <v>30</v>
      </c>
      <c r="L144" s="208">
        <f t="shared" si="14"/>
        <v>0</v>
      </c>
      <c r="M144" s="207">
        <f t="shared" si="14"/>
        <v>0</v>
      </c>
      <c r="N144" s="138">
        <f t="shared" si="14"/>
        <v>30</v>
      </c>
      <c r="O144" s="208">
        <f t="shared" si="14"/>
        <v>0</v>
      </c>
      <c r="P144" s="207">
        <f t="shared" si="14"/>
        <v>0</v>
      </c>
      <c r="Q144" s="138">
        <f t="shared" si="14"/>
        <v>0</v>
      </c>
      <c r="R144" s="208">
        <f t="shared" si="14"/>
        <v>0</v>
      </c>
      <c r="S144" s="207">
        <f t="shared" si="14"/>
        <v>0</v>
      </c>
      <c r="T144" s="138">
        <f t="shared" si="14"/>
        <v>0</v>
      </c>
      <c r="U144" s="208">
        <f t="shared" si="14"/>
        <v>0</v>
      </c>
      <c r="V144" s="207">
        <f t="shared" si="14"/>
        <v>0</v>
      </c>
      <c r="W144" s="138">
        <f t="shared" si="14"/>
        <v>0</v>
      </c>
      <c r="X144" s="208">
        <f t="shared" si="14"/>
        <v>0</v>
      </c>
      <c r="Y144" s="189">
        <f t="shared" si="14"/>
        <v>0</v>
      </c>
      <c r="Z144" s="138">
        <f t="shared" si="14"/>
        <v>0</v>
      </c>
      <c r="AA144" s="208">
        <f t="shared" si="14"/>
        <v>0</v>
      </c>
      <c r="AB144" s="84"/>
      <c r="AC144" s="84"/>
      <c r="AD144" s="84"/>
    </row>
    <row r="145" spans="1:37" s="38" customFormat="1" ht="15.75">
      <c r="A145" s="63">
        <v>58</v>
      </c>
      <c r="B145" s="104" t="s">
        <v>58</v>
      </c>
      <c r="C145" s="79" t="s">
        <v>52</v>
      </c>
      <c r="D145" s="79" t="s">
        <v>56</v>
      </c>
      <c r="E145" s="79" t="s">
        <v>46</v>
      </c>
      <c r="F145" s="65">
        <v>60</v>
      </c>
      <c r="G145" s="65">
        <v>60</v>
      </c>
      <c r="H145" s="66">
        <f>25*I145</f>
        <v>0</v>
      </c>
      <c r="I145" s="66">
        <v>0</v>
      </c>
      <c r="J145" s="67"/>
      <c r="K145" s="79">
        <v>30</v>
      </c>
      <c r="L145" s="68">
        <v>0</v>
      </c>
      <c r="M145" s="67"/>
      <c r="N145" s="79">
        <v>30</v>
      </c>
      <c r="O145" s="68">
        <v>0</v>
      </c>
      <c r="P145" s="67"/>
      <c r="Q145" s="79"/>
      <c r="R145" s="68"/>
      <c r="S145" s="67"/>
      <c r="T145" s="79"/>
      <c r="U145" s="68"/>
      <c r="V145" s="67"/>
      <c r="W145" s="79"/>
      <c r="X145" s="68"/>
      <c r="Y145" s="80"/>
      <c r="Z145" s="79"/>
      <c r="AA145" s="68"/>
      <c r="AB145" s="142"/>
      <c r="AC145" s="142"/>
      <c r="AD145" s="142"/>
    </row>
    <row r="146" spans="1:37" s="38" customFormat="1" ht="15.75">
      <c r="A146" s="63">
        <v>59</v>
      </c>
      <c r="B146" s="143" t="s">
        <v>170</v>
      </c>
      <c r="C146" s="105" t="s">
        <v>52</v>
      </c>
      <c r="D146" s="105" t="s">
        <v>56</v>
      </c>
      <c r="E146" s="105" t="s">
        <v>171</v>
      </c>
      <c r="F146" s="144">
        <v>4</v>
      </c>
      <c r="G146" s="144">
        <v>0</v>
      </c>
      <c r="H146" s="66">
        <f>25*I146</f>
        <v>0</v>
      </c>
      <c r="I146" s="145">
        <v>0</v>
      </c>
      <c r="J146" s="149">
        <v>4</v>
      </c>
      <c r="K146" s="146"/>
      <c r="L146" s="147">
        <v>0</v>
      </c>
      <c r="M146" s="149"/>
      <c r="N146" s="146"/>
      <c r="O146" s="147"/>
      <c r="P146" s="149"/>
      <c r="Q146" s="146"/>
      <c r="R146" s="147"/>
      <c r="S146" s="149"/>
      <c r="T146" s="146"/>
      <c r="U146" s="147"/>
      <c r="V146" s="149"/>
      <c r="W146" s="146"/>
      <c r="X146" s="147"/>
      <c r="Y146" s="148"/>
      <c r="Z146" s="146"/>
      <c r="AA146" s="147"/>
      <c r="AB146" s="150" t="s">
        <v>38</v>
      </c>
      <c r="AC146" s="151" t="s">
        <v>39</v>
      </c>
      <c r="AD146" s="151" t="s">
        <v>40</v>
      </c>
    </row>
    <row r="147" spans="1:37" s="38" customFormat="1" ht="15.75">
      <c r="A147" s="314" t="s">
        <v>148</v>
      </c>
      <c r="B147" s="315"/>
      <c r="C147" s="315"/>
      <c r="D147" s="315"/>
      <c r="E147" s="315"/>
      <c r="F147" s="152">
        <f t="shared" ref="F147:AA147" si="15">F28+F32+F36+F47+F55+F140+F144</f>
        <v>1862</v>
      </c>
      <c r="G147" s="152">
        <f t="shared" si="15"/>
        <v>1273</v>
      </c>
      <c r="H147" s="152">
        <f t="shared" si="15"/>
        <v>4520</v>
      </c>
      <c r="I147" s="184">
        <f t="shared" si="15"/>
        <v>180</v>
      </c>
      <c r="J147" s="209">
        <f t="shared" si="15"/>
        <v>184</v>
      </c>
      <c r="K147" s="152">
        <f t="shared" si="15"/>
        <v>165</v>
      </c>
      <c r="L147" s="210">
        <f t="shared" si="15"/>
        <v>30</v>
      </c>
      <c r="M147" s="209">
        <f t="shared" si="15"/>
        <v>105</v>
      </c>
      <c r="N147" s="152">
        <f t="shared" si="15"/>
        <v>225</v>
      </c>
      <c r="O147" s="210">
        <f t="shared" si="15"/>
        <v>30</v>
      </c>
      <c r="P147" s="209">
        <f t="shared" si="15"/>
        <v>90</v>
      </c>
      <c r="Q147" s="152">
        <f t="shared" si="15"/>
        <v>225</v>
      </c>
      <c r="R147" s="210">
        <f t="shared" si="15"/>
        <v>30</v>
      </c>
      <c r="S147" s="209">
        <f t="shared" si="15"/>
        <v>90</v>
      </c>
      <c r="T147" s="152">
        <f t="shared" si="15"/>
        <v>199</v>
      </c>
      <c r="U147" s="210">
        <f t="shared" si="15"/>
        <v>30</v>
      </c>
      <c r="V147" s="209">
        <f t="shared" si="15"/>
        <v>90</v>
      </c>
      <c r="W147" s="152">
        <f t="shared" si="15"/>
        <v>259</v>
      </c>
      <c r="X147" s="210">
        <f t="shared" si="15"/>
        <v>30</v>
      </c>
      <c r="Y147" s="190">
        <f t="shared" si="15"/>
        <v>30</v>
      </c>
      <c r="Z147" s="152">
        <f t="shared" si="15"/>
        <v>200</v>
      </c>
      <c r="AA147" s="152">
        <f t="shared" si="15"/>
        <v>30</v>
      </c>
      <c r="AB147" s="152">
        <f>J147+M147+P147+S147+V147+Y147</f>
        <v>589</v>
      </c>
      <c r="AC147" s="152">
        <f>K147+N147+Q147+T147+W147+Z147</f>
        <v>1273</v>
      </c>
      <c r="AD147" s="152">
        <f>L147+O147+R147+U147+X147+AA147</f>
        <v>180</v>
      </c>
    </row>
    <row r="148" spans="1:37" s="38" customFormat="1" ht="15.75">
      <c r="A148" s="330"/>
      <c r="B148" s="330"/>
      <c r="C148" s="153"/>
      <c r="D148" s="153"/>
      <c r="E148" s="159"/>
      <c r="F148" s="326" t="s">
        <v>36</v>
      </c>
      <c r="G148" s="326"/>
      <c r="H148" s="326"/>
      <c r="I148" s="327"/>
      <c r="J148" s="328">
        <f>J147+K147</f>
        <v>349</v>
      </c>
      <c r="K148" s="329"/>
      <c r="L148" s="211"/>
      <c r="M148" s="328">
        <f>M147+N147</f>
        <v>330</v>
      </c>
      <c r="N148" s="329"/>
      <c r="O148" s="211"/>
      <c r="P148" s="328">
        <f>P147+Q147</f>
        <v>315</v>
      </c>
      <c r="Q148" s="329"/>
      <c r="R148" s="211"/>
      <c r="S148" s="328">
        <f>S147+T147</f>
        <v>289</v>
      </c>
      <c r="T148" s="329"/>
      <c r="U148" s="211"/>
      <c r="V148" s="328">
        <f>V147+W147</f>
        <v>349</v>
      </c>
      <c r="W148" s="329"/>
      <c r="X148" s="211"/>
      <c r="Y148" s="332">
        <f>Y147+Z147</f>
        <v>230</v>
      </c>
      <c r="Z148" s="329"/>
      <c r="AA148" s="100"/>
      <c r="AB148" s="87">
        <f>AB147+AC147</f>
        <v>1862</v>
      </c>
      <c r="AC148" s="87"/>
      <c r="AD148" s="154"/>
    </row>
    <row r="149" spans="1:37" s="38" customFormat="1" ht="15.75">
      <c r="A149" s="324" t="s">
        <v>149</v>
      </c>
      <c r="B149" s="324"/>
      <c r="C149" s="324"/>
      <c r="D149" s="324"/>
      <c r="E149" s="331"/>
      <c r="F149" s="152">
        <f t="shared" ref="F149:AA149" si="16">F28+F32+F36+F47+F78+F144+F140</f>
        <v>1842</v>
      </c>
      <c r="G149" s="152">
        <f t="shared" si="16"/>
        <v>1268</v>
      </c>
      <c r="H149" s="152">
        <f t="shared" si="16"/>
        <v>4520</v>
      </c>
      <c r="I149" s="184">
        <f t="shared" si="16"/>
        <v>180</v>
      </c>
      <c r="J149" s="209">
        <f t="shared" si="16"/>
        <v>184</v>
      </c>
      <c r="K149" s="152">
        <f t="shared" si="16"/>
        <v>165</v>
      </c>
      <c r="L149" s="210">
        <f t="shared" si="16"/>
        <v>30</v>
      </c>
      <c r="M149" s="209">
        <f t="shared" si="16"/>
        <v>105</v>
      </c>
      <c r="N149" s="152">
        <f t="shared" si="16"/>
        <v>225</v>
      </c>
      <c r="O149" s="210">
        <f t="shared" si="16"/>
        <v>30</v>
      </c>
      <c r="P149" s="209">
        <f t="shared" si="16"/>
        <v>90</v>
      </c>
      <c r="Q149" s="152">
        <f t="shared" si="16"/>
        <v>245</v>
      </c>
      <c r="R149" s="210">
        <f t="shared" si="16"/>
        <v>30</v>
      </c>
      <c r="S149" s="209">
        <f t="shared" si="16"/>
        <v>90</v>
      </c>
      <c r="T149" s="152">
        <f t="shared" si="16"/>
        <v>184</v>
      </c>
      <c r="U149" s="210">
        <f t="shared" si="16"/>
        <v>30</v>
      </c>
      <c r="V149" s="209">
        <f t="shared" si="16"/>
        <v>75</v>
      </c>
      <c r="W149" s="152">
        <f t="shared" si="16"/>
        <v>259</v>
      </c>
      <c r="X149" s="210">
        <f t="shared" si="16"/>
        <v>30</v>
      </c>
      <c r="Y149" s="190">
        <f t="shared" si="16"/>
        <v>0</v>
      </c>
      <c r="Z149" s="152">
        <f t="shared" si="16"/>
        <v>220</v>
      </c>
      <c r="AA149" s="152">
        <f t="shared" si="16"/>
        <v>30</v>
      </c>
      <c r="AB149" s="152">
        <f>J149+M149+P149+S149+V149+Y149</f>
        <v>544</v>
      </c>
      <c r="AC149" s="152">
        <f>K149+N149+Q149+T149+W149+Z149</f>
        <v>1298</v>
      </c>
      <c r="AD149" s="152">
        <f>L149+O149+R149+U149+X149+AA149</f>
        <v>180</v>
      </c>
    </row>
    <row r="150" spans="1:37" s="38" customFormat="1" ht="15.75">
      <c r="A150" s="330"/>
      <c r="B150" s="330"/>
      <c r="C150" s="153"/>
      <c r="D150" s="153"/>
      <c r="E150" s="159"/>
      <c r="F150" s="326" t="s">
        <v>36</v>
      </c>
      <c r="G150" s="326"/>
      <c r="H150" s="326"/>
      <c r="I150" s="327"/>
      <c r="J150" s="328">
        <f>J149+K149</f>
        <v>349</v>
      </c>
      <c r="K150" s="329"/>
      <c r="L150" s="211"/>
      <c r="M150" s="328">
        <f>M149+N149</f>
        <v>330</v>
      </c>
      <c r="N150" s="329"/>
      <c r="O150" s="211"/>
      <c r="P150" s="328">
        <f>P149+Q149</f>
        <v>335</v>
      </c>
      <c r="Q150" s="329"/>
      <c r="R150" s="211"/>
      <c r="S150" s="328">
        <f>S149+T149</f>
        <v>274</v>
      </c>
      <c r="T150" s="329"/>
      <c r="U150" s="211"/>
      <c r="V150" s="328">
        <f>V149+W149</f>
        <v>334</v>
      </c>
      <c r="W150" s="329"/>
      <c r="X150" s="211"/>
      <c r="Y150" s="332">
        <f>Y149+Z149</f>
        <v>220</v>
      </c>
      <c r="Z150" s="329"/>
      <c r="AA150" s="100"/>
      <c r="AB150" s="87">
        <f>AB149+AC149</f>
        <v>1842</v>
      </c>
      <c r="AC150" s="87"/>
      <c r="AD150" s="87"/>
    </row>
    <row r="151" spans="1:37" s="38" customFormat="1" ht="15.75">
      <c r="A151" s="324" t="s">
        <v>150</v>
      </c>
      <c r="B151" s="324"/>
      <c r="C151" s="324"/>
      <c r="D151" s="324"/>
      <c r="E151" s="324"/>
      <c r="F151" s="152">
        <f t="shared" ref="F151:AA151" si="17">F28+F32+F36+F47+F103+F140+F144</f>
        <v>1987</v>
      </c>
      <c r="G151" s="152">
        <f t="shared" si="17"/>
        <v>1298</v>
      </c>
      <c r="H151" s="152">
        <f t="shared" si="17"/>
        <v>4545</v>
      </c>
      <c r="I151" s="184">
        <f t="shared" si="17"/>
        <v>181</v>
      </c>
      <c r="J151" s="209">
        <f t="shared" si="17"/>
        <v>184</v>
      </c>
      <c r="K151" s="152">
        <f t="shared" si="17"/>
        <v>165</v>
      </c>
      <c r="L151" s="210">
        <f t="shared" si="17"/>
        <v>30</v>
      </c>
      <c r="M151" s="209">
        <f t="shared" si="17"/>
        <v>105</v>
      </c>
      <c r="N151" s="152">
        <f t="shared" si="17"/>
        <v>225</v>
      </c>
      <c r="O151" s="210">
        <f t="shared" si="17"/>
        <v>30</v>
      </c>
      <c r="P151" s="209">
        <f t="shared" si="17"/>
        <v>165</v>
      </c>
      <c r="Q151" s="152">
        <f t="shared" si="17"/>
        <v>190</v>
      </c>
      <c r="R151" s="210">
        <f t="shared" si="17"/>
        <v>30</v>
      </c>
      <c r="S151" s="209">
        <f t="shared" si="17"/>
        <v>100</v>
      </c>
      <c r="T151" s="152">
        <f t="shared" si="17"/>
        <v>219</v>
      </c>
      <c r="U151" s="210">
        <f t="shared" si="17"/>
        <v>30</v>
      </c>
      <c r="V151" s="209">
        <f t="shared" si="17"/>
        <v>75</v>
      </c>
      <c r="W151" s="152">
        <f t="shared" si="17"/>
        <v>279</v>
      </c>
      <c r="X151" s="210">
        <f t="shared" si="17"/>
        <v>31</v>
      </c>
      <c r="Y151" s="190">
        <f t="shared" si="17"/>
        <v>90</v>
      </c>
      <c r="Z151" s="152">
        <f t="shared" si="17"/>
        <v>190</v>
      </c>
      <c r="AA151" s="152">
        <f t="shared" si="17"/>
        <v>30</v>
      </c>
      <c r="AB151" s="152">
        <f>J151+M151+P151+S151+V151+Y151</f>
        <v>719</v>
      </c>
      <c r="AC151" s="152">
        <f>K151+N151+Q151+T151+W151+Z151</f>
        <v>1268</v>
      </c>
      <c r="AD151" s="152">
        <f>L151+O151+R151+U151+X151+AA151</f>
        <v>181</v>
      </c>
    </row>
    <row r="152" spans="1:37" s="38" customFormat="1" ht="16.5" thickBot="1">
      <c r="A152" s="325"/>
      <c r="B152" s="325"/>
      <c r="C152" s="94"/>
      <c r="D152" s="94"/>
      <c r="E152" s="94"/>
      <c r="F152" s="326" t="s">
        <v>36</v>
      </c>
      <c r="G152" s="326"/>
      <c r="H152" s="326"/>
      <c r="I152" s="327"/>
      <c r="J152" s="310">
        <f>J151+K151</f>
        <v>349</v>
      </c>
      <c r="K152" s="311"/>
      <c r="L152" s="212"/>
      <c r="M152" s="310">
        <f>M151+N151</f>
        <v>330</v>
      </c>
      <c r="N152" s="311"/>
      <c r="O152" s="212"/>
      <c r="P152" s="310">
        <f>P151+Q151</f>
        <v>355</v>
      </c>
      <c r="Q152" s="311"/>
      <c r="R152" s="212"/>
      <c r="S152" s="310">
        <f>S151+T151</f>
        <v>319</v>
      </c>
      <c r="T152" s="311"/>
      <c r="U152" s="212"/>
      <c r="V152" s="310">
        <f>V151+W151</f>
        <v>354</v>
      </c>
      <c r="W152" s="311"/>
      <c r="X152" s="212"/>
      <c r="Y152" s="332">
        <f>Y151+Z151</f>
        <v>280</v>
      </c>
      <c r="Z152" s="329"/>
      <c r="AA152" s="100"/>
      <c r="AB152" s="87">
        <f>AB151+AC151</f>
        <v>1987</v>
      </c>
      <c r="AC152" s="87"/>
      <c r="AD152" s="87"/>
    </row>
    <row r="153" spans="1:37" s="38" customFormat="1">
      <c r="A153" s="40"/>
      <c r="B153" s="43"/>
      <c r="C153" s="39"/>
      <c r="D153" s="39"/>
      <c r="E153" s="40"/>
      <c r="F153" s="41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46"/>
      <c r="AC153" s="46"/>
      <c r="AD153" s="46"/>
      <c r="AE153" s="46"/>
      <c r="AF153" s="46"/>
      <c r="AG153" s="46"/>
    </row>
    <row r="154" spans="1:37" s="36" customFormat="1">
      <c r="A154" s="40"/>
      <c r="B154" s="45"/>
      <c r="C154" s="39"/>
      <c r="D154" s="39"/>
      <c r="E154" s="40"/>
      <c r="F154" s="41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47"/>
      <c r="AC154" s="47"/>
      <c r="AD154" s="47"/>
      <c r="AE154" s="47"/>
      <c r="AF154" s="47"/>
      <c r="AG154" s="47"/>
      <c r="AH154" s="48"/>
      <c r="AI154" s="48"/>
      <c r="AJ154" s="48"/>
      <c r="AK154" s="48"/>
    </row>
    <row r="155" spans="1:37" s="36" customFormat="1">
      <c r="A155" s="40"/>
      <c r="B155" s="43"/>
      <c r="C155" s="39"/>
      <c r="D155" s="39"/>
      <c r="E155" s="40"/>
      <c r="F155" s="41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7"/>
      <c r="AC155" s="47"/>
      <c r="AD155" s="47"/>
      <c r="AE155" s="47"/>
      <c r="AF155" s="47"/>
      <c r="AG155" s="47"/>
    </row>
    <row r="156" spans="1:37" s="36" customFormat="1">
      <c r="A156" s="40"/>
      <c r="B156" s="43"/>
      <c r="C156" s="39"/>
      <c r="D156" s="39"/>
      <c r="E156" s="40"/>
      <c r="F156" s="41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7"/>
      <c r="AC156" s="47"/>
      <c r="AD156" s="47"/>
      <c r="AE156" s="47"/>
      <c r="AF156" s="47"/>
      <c r="AG156" s="47"/>
    </row>
    <row r="157" spans="1:37" s="38" customFormat="1">
      <c r="A157" s="40"/>
      <c r="B157" s="45"/>
      <c r="C157" s="39"/>
      <c r="D157" s="39"/>
      <c r="E157" s="40"/>
      <c r="F157" s="41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6"/>
      <c r="AC157" s="46"/>
      <c r="AD157" s="46"/>
      <c r="AE157" s="46"/>
      <c r="AF157" s="46"/>
      <c r="AG157" s="46"/>
    </row>
    <row r="158" spans="1:37" s="38" customFormat="1">
      <c r="A158" s="40"/>
      <c r="B158" s="43"/>
      <c r="C158" s="43"/>
      <c r="D158" s="43"/>
      <c r="E158" s="40"/>
      <c r="F158" s="44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6"/>
      <c r="AC158" s="46"/>
      <c r="AD158" s="46"/>
      <c r="AE158" s="46"/>
      <c r="AF158" s="46"/>
      <c r="AG158" s="46"/>
    </row>
    <row r="159" spans="1:37" s="38" customFormat="1">
      <c r="A159" s="40"/>
      <c r="B159" s="39"/>
      <c r="C159" s="39"/>
      <c r="D159" s="39"/>
      <c r="E159" s="40"/>
      <c r="F159" s="44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6"/>
      <c r="AC159" s="46"/>
      <c r="AD159" s="46"/>
      <c r="AE159" s="46"/>
      <c r="AF159" s="46"/>
      <c r="AG159" s="46"/>
    </row>
    <row r="160" spans="1:37" s="38" customFormat="1">
      <c r="A160" s="40"/>
      <c r="B160" s="43"/>
      <c r="C160" s="43"/>
      <c r="D160" s="43"/>
      <c r="E160" s="40"/>
      <c r="F160" s="44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6"/>
      <c r="AC160" s="46"/>
      <c r="AD160" s="46"/>
      <c r="AE160" s="46"/>
      <c r="AF160" s="46"/>
      <c r="AG160" s="46"/>
    </row>
    <row r="161" spans="1:33" s="38" customFormat="1">
      <c r="A161" s="40"/>
      <c r="B161" s="39"/>
      <c r="C161" s="40"/>
      <c r="D161" s="40"/>
      <c r="E161" s="40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6"/>
      <c r="AC161" s="46"/>
      <c r="AD161" s="46"/>
      <c r="AE161" s="46"/>
      <c r="AF161" s="46"/>
      <c r="AG161" s="46"/>
    </row>
    <row r="162" spans="1:33" s="38" customFormat="1">
      <c r="A162" s="40"/>
      <c r="B162" s="39"/>
      <c r="C162" s="40"/>
      <c r="D162" s="40"/>
      <c r="E162" s="40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50"/>
      <c r="AC162" s="50"/>
      <c r="AD162" s="50"/>
      <c r="AE162" s="50"/>
      <c r="AF162" s="50"/>
      <c r="AG162" s="50"/>
    </row>
    <row r="163" spans="1:33" s="38" customFormat="1">
      <c r="A163" s="40"/>
      <c r="B163" s="49"/>
      <c r="C163" s="40"/>
      <c r="D163" s="40"/>
      <c r="E163" s="40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50"/>
      <c r="AC163" s="50"/>
      <c r="AD163" s="50"/>
      <c r="AE163" s="50"/>
      <c r="AF163" s="50"/>
      <c r="AG163" s="50"/>
    </row>
    <row r="164" spans="1:33" s="38" customFormat="1">
      <c r="A164" s="40"/>
      <c r="B164" s="39"/>
      <c r="C164" s="40"/>
      <c r="D164" s="40"/>
      <c r="E164" s="40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50"/>
      <c r="AC164" s="50"/>
      <c r="AD164" s="50"/>
      <c r="AE164" s="50"/>
      <c r="AF164" s="50"/>
      <c r="AG164" s="50"/>
    </row>
    <row r="165" spans="1:33" s="38" customFormat="1">
      <c r="A165" s="40"/>
      <c r="B165" s="39"/>
      <c r="C165" s="40"/>
      <c r="D165" s="40"/>
      <c r="E165" s="40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50"/>
      <c r="AC165" s="50"/>
      <c r="AD165" s="50"/>
      <c r="AE165" s="50"/>
      <c r="AF165" s="50"/>
      <c r="AG165" s="50"/>
    </row>
    <row r="166" spans="1:33" s="38" customFormat="1">
      <c r="A166" s="40"/>
      <c r="B166" s="39"/>
      <c r="C166" s="40"/>
      <c r="D166" s="40"/>
      <c r="E166" s="4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0"/>
      <c r="AC166" s="50"/>
      <c r="AD166" s="50"/>
      <c r="AE166" s="50"/>
      <c r="AF166" s="50"/>
      <c r="AG166" s="50"/>
    </row>
    <row r="167" spans="1:33" s="38" customFormat="1">
      <c r="A167" s="51"/>
      <c r="B167" s="48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0"/>
      <c r="AC167" s="50"/>
      <c r="AD167" s="50"/>
      <c r="AE167" s="50"/>
      <c r="AF167" s="50"/>
      <c r="AG167" s="50"/>
    </row>
    <row r="168" spans="1:33" s="38" customFormat="1">
      <c r="A168" s="27"/>
      <c r="B168" s="36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0"/>
      <c r="AC168" s="50"/>
      <c r="AD168" s="50"/>
      <c r="AE168" s="50"/>
      <c r="AF168" s="50"/>
      <c r="AG168" s="50"/>
    </row>
    <row r="169" spans="1:33" s="38" customFormat="1">
      <c r="A169" s="27"/>
      <c r="B169" s="36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0"/>
      <c r="AC169" s="50"/>
      <c r="AD169" s="50"/>
      <c r="AE169" s="50"/>
      <c r="AF169" s="50"/>
      <c r="AG169" s="50"/>
    </row>
    <row r="170" spans="1:33" s="38" customFormat="1">
      <c r="A170" s="27"/>
      <c r="B170" s="36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0"/>
      <c r="AC170" s="50"/>
      <c r="AD170" s="50"/>
      <c r="AE170" s="50"/>
      <c r="AF170" s="50"/>
      <c r="AG170" s="50"/>
    </row>
    <row r="171" spans="1:33" s="38" customFormat="1">
      <c r="A171" s="27"/>
      <c r="B171" s="36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0"/>
      <c r="AC171" s="50"/>
      <c r="AD171" s="50"/>
      <c r="AE171" s="50"/>
      <c r="AF171" s="50"/>
      <c r="AG171" s="50"/>
    </row>
    <row r="172" spans="1:33" s="38" customFormat="1">
      <c r="A172" s="27"/>
      <c r="B172" s="36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0"/>
      <c r="AC172" s="50"/>
      <c r="AD172" s="50"/>
      <c r="AE172" s="50"/>
      <c r="AF172" s="50"/>
      <c r="AG172" s="50"/>
    </row>
    <row r="173" spans="1:33" s="38" customFormat="1">
      <c r="A173" s="27"/>
      <c r="B173" s="36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0"/>
      <c r="AC173" s="50"/>
      <c r="AD173" s="50"/>
      <c r="AE173" s="50"/>
      <c r="AF173" s="50"/>
      <c r="AG173" s="50"/>
    </row>
    <row r="174" spans="1:33" s="38" customFormat="1">
      <c r="A174" s="27"/>
      <c r="B174" s="36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0"/>
      <c r="AC174" s="50"/>
      <c r="AD174" s="50"/>
      <c r="AE174" s="50"/>
      <c r="AF174" s="50"/>
      <c r="AG174" s="50"/>
    </row>
    <row r="175" spans="1:33" s="38" customFormat="1">
      <c r="A175" s="27"/>
      <c r="B175" s="36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0"/>
      <c r="AC175" s="50"/>
      <c r="AD175" s="50"/>
      <c r="AE175" s="50"/>
      <c r="AF175" s="50"/>
      <c r="AG175" s="50"/>
    </row>
    <row r="176" spans="1:33" s="38" customFormat="1">
      <c r="A176" s="27"/>
      <c r="B176" s="36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0"/>
      <c r="AC176" s="50"/>
      <c r="AD176" s="50"/>
      <c r="AE176" s="50"/>
      <c r="AF176" s="50"/>
      <c r="AG176" s="50"/>
    </row>
    <row r="177" spans="1:33" s="38" customFormat="1">
      <c r="A177" s="27"/>
      <c r="B177" s="36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0"/>
      <c r="AC177" s="50"/>
      <c r="AD177" s="50"/>
      <c r="AE177" s="50"/>
      <c r="AF177" s="50"/>
      <c r="AG177" s="50"/>
    </row>
    <row r="178" spans="1:33" s="38" customFormat="1">
      <c r="A178" s="27"/>
      <c r="B178" s="36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0"/>
      <c r="AC178" s="50"/>
      <c r="AD178" s="50"/>
      <c r="AE178" s="50"/>
      <c r="AF178" s="50"/>
      <c r="AG178" s="50"/>
    </row>
    <row r="179" spans="1:33" s="38" customFormat="1">
      <c r="A179" s="27"/>
      <c r="B179" s="36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0"/>
      <c r="AC179" s="50"/>
      <c r="AD179" s="50"/>
      <c r="AE179" s="50"/>
      <c r="AF179" s="50"/>
      <c r="AG179" s="50"/>
    </row>
    <row r="180" spans="1:33" s="38" customFormat="1">
      <c r="A180" s="27"/>
      <c r="B180" s="36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0"/>
      <c r="AC180" s="50"/>
      <c r="AD180" s="50"/>
      <c r="AE180" s="50"/>
      <c r="AF180" s="50"/>
      <c r="AG180" s="50"/>
    </row>
    <row r="181" spans="1:33" s="38" customFormat="1">
      <c r="A181" s="27"/>
      <c r="B181" s="36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0"/>
      <c r="AC181" s="50"/>
      <c r="AD181" s="50"/>
      <c r="AE181" s="50"/>
      <c r="AF181" s="50"/>
      <c r="AG181" s="50"/>
    </row>
    <row r="182" spans="1:33" s="38" customFormat="1">
      <c r="A182" s="27"/>
      <c r="B182" s="36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0"/>
      <c r="AC182" s="50"/>
      <c r="AD182" s="50"/>
      <c r="AE182" s="50"/>
      <c r="AF182" s="50"/>
      <c r="AG182" s="50"/>
    </row>
    <row r="183" spans="1:33" s="38" customFormat="1">
      <c r="A183" s="27"/>
      <c r="B183" s="36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0"/>
      <c r="AC183" s="50"/>
      <c r="AD183" s="50"/>
      <c r="AE183" s="50"/>
      <c r="AF183" s="50"/>
      <c r="AG183" s="50"/>
    </row>
    <row r="184" spans="1:33" s="38" customFormat="1">
      <c r="A184" s="27"/>
      <c r="B184" s="36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0"/>
      <c r="AC184" s="50"/>
      <c r="AD184" s="50"/>
      <c r="AE184" s="50"/>
      <c r="AF184" s="50"/>
      <c r="AG184" s="50"/>
    </row>
    <row r="185" spans="1:33" s="38" customFormat="1">
      <c r="A185" s="27"/>
      <c r="B185" s="36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0"/>
      <c r="AC185" s="50"/>
      <c r="AD185" s="50"/>
      <c r="AE185" s="50"/>
      <c r="AF185" s="50"/>
      <c r="AG185" s="50"/>
    </row>
    <row r="186" spans="1:33" s="38" customFormat="1">
      <c r="A186" s="27"/>
      <c r="B186" s="36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0"/>
      <c r="AC186" s="50"/>
      <c r="AD186" s="50"/>
      <c r="AE186" s="50"/>
      <c r="AF186" s="50"/>
      <c r="AG186" s="50"/>
    </row>
    <row r="187" spans="1:33" s="38" customFormat="1">
      <c r="A187" s="27"/>
      <c r="B187" s="36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0"/>
      <c r="AC187" s="50"/>
      <c r="AD187" s="50"/>
      <c r="AE187" s="50"/>
      <c r="AF187" s="50"/>
      <c r="AG187" s="50"/>
    </row>
    <row r="188" spans="1:33" s="38" customFormat="1">
      <c r="A188" s="27"/>
      <c r="B188" s="36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0"/>
      <c r="AC188" s="50"/>
      <c r="AD188" s="50"/>
      <c r="AE188" s="50"/>
      <c r="AF188" s="50"/>
      <c r="AG188" s="50"/>
    </row>
    <row r="189" spans="1:33" s="38" customFormat="1">
      <c r="A189" s="27"/>
      <c r="B189" s="36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0"/>
      <c r="AC189" s="50"/>
      <c r="AD189" s="50"/>
      <c r="AE189" s="50"/>
      <c r="AF189" s="50"/>
      <c r="AG189" s="50"/>
    </row>
    <row r="190" spans="1:33" s="38" customFormat="1">
      <c r="A190" s="27"/>
      <c r="B190" s="36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0"/>
      <c r="AC190" s="50"/>
      <c r="AD190" s="50"/>
      <c r="AE190" s="50"/>
      <c r="AF190" s="50"/>
      <c r="AG190" s="50"/>
    </row>
    <row r="191" spans="1:33" s="38" customFormat="1">
      <c r="A191" s="27"/>
      <c r="B191" s="36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0"/>
      <c r="AC191" s="50"/>
      <c r="AD191" s="50"/>
      <c r="AE191" s="50"/>
      <c r="AF191" s="50"/>
      <c r="AG191" s="50"/>
    </row>
    <row r="192" spans="1:33">
      <c r="A192" s="27"/>
      <c r="B192" s="36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22"/>
      <c r="AC192" s="22"/>
      <c r="AD192" s="22"/>
      <c r="AE192" s="22"/>
      <c r="AF192" s="22"/>
      <c r="AG192" s="22"/>
    </row>
    <row r="193" spans="1:33">
      <c r="A193" s="27"/>
      <c r="B193" s="36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22"/>
      <c r="AC193" s="22"/>
      <c r="AD193" s="22"/>
      <c r="AE193" s="22"/>
      <c r="AF193" s="22"/>
      <c r="AG193" s="22"/>
    </row>
    <row r="194" spans="1:33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2"/>
      <c r="AC194" s="22"/>
      <c r="AD194" s="22"/>
      <c r="AE194" s="22"/>
      <c r="AF194" s="22"/>
      <c r="AG194" s="22"/>
    </row>
    <row r="195" spans="1:33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2"/>
      <c r="AC195" s="22"/>
      <c r="AD195" s="22"/>
      <c r="AE195" s="22"/>
      <c r="AF195" s="22"/>
      <c r="AG195" s="22"/>
    </row>
    <row r="196" spans="1:33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2"/>
      <c r="AC196" s="22"/>
      <c r="AD196" s="22"/>
      <c r="AE196" s="22"/>
      <c r="AF196" s="22"/>
      <c r="AG196" s="22"/>
    </row>
    <row r="197" spans="1:33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2"/>
      <c r="AC197" s="22"/>
      <c r="AD197" s="22"/>
      <c r="AE197" s="22"/>
      <c r="AF197" s="22"/>
      <c r="AG197" s="22"/>
    </row>
    <row r="198" spans="1:33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2"/>
      <c r="AC198" s="22"/>
      <c r="AD198" s="22"/>
      <c r="AE198" s="22"/>
      <c r="AF198" s="22"/>
      <c r="AG198" s="22"/>
    </row>
    <row r="199" spans="1:33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2"/>
      <c r="AC199" s="22"/>
      <c r="AD199" s="22"/>
      <c r="AE199" s="22"/>
      <c r="AF199" s="22"/>
      <c r="AG199" s="22"/>
    </row>
    <row r="200" spans="1:33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2"/>
      <c r="AC200" s="22"/>
      <c r="AD200" s="22"/>
      <c r="AE200" s="22"/>
      <c r="AF200" s="22"/>
      <c r="AG200" s="22"/>
    </row>
    <row r="201" spans="1:33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2"/>
      <c r="AC201" s="22"/>
      <c r="AD201" s="22"/>
      <c r="AE201" s="22"/>
      <c r="AF201" s="22"/>
      <c r="AG201" s="22"/>
    </row>
    <row r="202" spans="1:33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2"/>
      <c r="AC202" s="22"/>
      <c r="AD202" s="22"/>
      <c r="AE202" s="22"/>
      <c r="AF202" s="22"/>
      <c r="AG202" s="22"/>
    </row>
    <row r="203" spans="1:33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2"/>
      <c r="AC203" s="22"/>
      <c r="AD203" s="22"/>
      <c r="AE203" s="22"/>
      <c r="AF203" s="22"/>
      <c r="AG203" s="22"/>
    </row>
    <row r="204" spans="1:33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2"/>
      <c r="AC204" s="22"/>
      <c r="AD204" s="22"/>
      <c r="AE204" s="22"/>
      <c r="AF204" s="22"/>
      <c r="AG204" s="22"/>
    </row>
    <row r="205" spans="1:33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2"/>
      <c r="AC205" s="22"/>
      <c r="AD205" s="22"/>
      <c r="AE205" s="22"/>
      <c r="AF205" s="22"/>
      <c r="AG205" s="22"/>
    </row>
    <row r="206" spans="1:33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2"/>
      <c r="AC206" s="22"/>
      <c r="AD206" s="22"/>
      <c r="AE206" s="22"/>
      <c r="AF206" s="22"/>
      <c r="AG206" s="22"/>
    </row>
    <row r="207" spans="1:33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2"/>
      <c r="AC207" s="22"/>
      <c r="AD207" s="22"/>
      <c r="AE207" s="22"/>
      <c r="AF207" s="22"/>
      <c r="AG207" s="22"/>
    </row>
    <row r="208" spans="1:33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2"/>
      <c r="AC208" s="22"/>
      <c r="AD208" s="22"/>
      <c r="AE208" s="22"/>
      <c r="AF208" s="22"/>
      <c r="AG208" s="22"/>
    </row>
    <row r="209" spans="3:33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2"/>
      <c r="AC209" s="22"/>
      <c r="AD209" s="22"/>
      <c r="AE209" s="22"/>
      <c r="AF209" s="22"/>
      <c r="AG209" s="22"/>
    </row>
    <row r="210" spans="3:33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2"/>
      <c r="AC210" s="22"/>
      <c r="AD210" s="22"/>
      <c r="AE210" s="22"/>
      <c r="AF210" s="22"/>
      <c r="AG210" s="22"/>
    </row>
    <row r="211" spans="3:33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2"/>
      <c r="AC211" s="22"/>
      <c r="AD211" s="22"/>
      <c r="AE211" s="22"/>
      <c r="AF211" s="22"/>
      <c r="AG211" s="22"/>
    </row>
    <row r="212" spans="3:33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2"/>
      <c r="AC212" s="22"/>
      <c r="AD212" s="22"/>
      <c r="AE212" s="22"/>
      <c r="AF212" s="22"/>
      <c r="AG212" s="22"/>
    </row>
    <row r="213" spans="3:33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3:33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3:33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3:33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3:33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3:33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3:33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3:33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3:33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3:33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3:33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3:33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0:27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0:27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0:27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0:27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0:27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0:27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0:27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0:27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0:27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0:27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0:27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0:27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0:27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0:27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0:27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0:27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0:27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0:27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0:27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0:27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0:27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0:27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0:27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0:27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0:27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0:27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0:27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0:27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0:27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0:27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0:27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0:27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0:27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0:27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0:27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0:27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0:27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0:27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0:27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0:27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0:27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0:27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0:27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0:27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0:27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0:27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0:27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0:27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0:27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0:27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0:27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0:27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0:27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0:27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0:27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0:27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0:27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0:27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0:27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0:27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0:27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0:27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0:27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0:27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0:27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0:27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0:27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0:27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0:27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0:27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0:27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0:27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0:27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0:27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0:27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0:27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0:27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0:27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0:27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0:27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0:27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0:27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0:27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0:27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0:27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0:27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0:27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0:27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0:27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0:27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0:27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0:27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0:27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0:27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0:27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0:27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0:27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0:27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0:27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0:27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0:27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0:27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0:27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0:27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0:27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0:27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0:27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0:27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0:27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0:27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0:27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0:27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0:27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0:27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0:27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0:27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0:27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0:27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0:27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0:27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0:27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0:27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0:27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0:27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0:27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0:27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0:27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0:27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0:27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0:27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0:27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0:27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0:27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0:27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0:27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0:27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</sheetData>
  <mergeCells count="104">
    <mergeCell ref="A78:B78"/>
    <mergeCell ref="A103:B103"/>
    <mergeCell ref="P152:Q152"/>
    <mergeCell ref="V148:W148"/>
    <mergeCell ref="Y148:Z148"/>
    <mergeCell ref="V150:W150"/>
    <mergeCell ref="Y150:Z150"/>
    <mergeCell ref="V152:W152"/>
    <mergeCell ref="Y152:Z152"/>
    <mergeCell ref="S152:T152"/>
    <mergeCell ref="S148:T148"/>
    <mergeCell ref="A2:AA2"/>
    <mergeCell ref="A3:AA3"/>
    <mergeCell ref="A6:B6"/>
    <mergeCell ref="A7:B7"/>
    <mergeCell ref="A8:B8"/>
    <mergeCell ref="C6:M6"/>
    <mergeCell ref="A151:E151"/>
    <mergeCell ref="A152:B152"/>
    <mergeCell ref="F152:I152"/>
    <mergeCell ref="P150:Q150"/>
    <mergeCell ref="S150:T150"/>
    <mergeCell ref="A148:B148"/>
    <mergeCell ref="F148:I148"/>
    <mergeCell ref="J148:K148"/>
    <mergeCell ref="M148:N148"/>
    <mergeCell ref="P148:Q148"/>
    <mergeCell ref="M152:N152"/>
    <mergeCell ref="C16:M16"/>
    <mergeCell ref="A149:E149"/>
    <mergeCell ref="A150:B150"/>
    <mergeCell ref="F150:I150"/>
    <mergeCell ref="J150:K150"/>
    <mergeCell ref="M150:N150"/>
    <mergeCell ref="J26:J27"/>
    <mergeCell ref="C7:M7"/>
    <mergeCell ref="C8:M8"/>
    <mergeCell ref="A4:B4"/>
    <mergeCell ref="C4:M4"/>
    <mergeCell ref="A5:B5"/>
    <mergeCell ref="C5:M5"/>
    <mergeCell ref="J152:K152"/>
    <mergeCell ref="A55:B55"/>
    <mergeCell ref="A147:E147"/>
    <mergeCell ref="A17:B17"/>
    <mergeCell ref="B24:B27"/>
    <mergeCell ref="D24:D27"/>
    <mergeCell ref="A22:B22"/>
    <mergeCell ref="C10:M10"/>
    <mergeCell ref="C13:M13"/>
    <mergeCell ref="A19:B19"/>
    <mergeCell ref="A20:B20"/>
    <mergeCell ref="A21:B21"/>
    <mergeCell ref="C14:M14"/>
    <mergeCell ref="C11:M11"/>
    <mergeCell ref="C12:M12"/>
    <mergeCell ref="A10:B10"/>
    <mergeCell ref="A16:B16"/>
    <mergeCell ref="A9:B9"/>
    <mergeCell ref="O9:U9"/>
    <mergeCell ref="O10:U10"/>
    <mergeCell ref="V24:AA24"/>
    <mergeCell ref="J25:L25"/>
    <mergeCell ref="O13:U13"/>
    <mergeCell ref="C17:M17"/>
    <mergeCell ref="U26:U27"/>
    <mergeCell ref="C23:AA23"/>
    <mergeCell ref="P26:P27"/>
    <mergeCell ref="S26:S27"/>
    <mergeCell ref="V9:W9"/>
    <mergeCell ref="V10:W10"/>
    <mergeCell ref="V13:W13"/>
    <mergeCell ref="C9:M9"/>
    <mergeCell ref="V25:X25"/>
    <mergeCell ref="V14:W14"/>
    <mergeCell ref="X26:X27"/>
    <mergeCell ref="AA26:AA27"/>
    <mergeCell ref="I24:I27"/>
    <mergeCell ref="V26:V27"/>
    <mergeCell ref="O26:O27"/>
    <mergeCell ref="Y25:AA25"/>
    <mergeCell ref="P25:R25"/>
    <mergeCell ref="Y26:Y27"/>
    <mergeCell ref="A11:B11"/>
    <mergeCell ref="A12:B12"/>
    <mergeCell ref="A15:B15"/>
    <mergeCell ref="C15:M15"/>
    <mergeCell ref="J24:O24"/>
    <mergeCell ref="H24:H27"/>
    <mergeCell ref="C24:C27"/>
    <mergeCell ref="E24:E27"/>
    <mergeCell ref="M25:O25"/>
    <mergeCell ref="A24:A27"/>
    <mergeCell ref="A13:B13"/>
    <mergeCell ref="A14:B14"/>
    <mergeCell ref="F25:F27"/>
    <mergeCell ref="F24:G24"/>
    <mergeCell ref="O14:U14"/>
    <mergeCell ref="S25:U25"/>
    <mergeCell ref="G25:G27"/>
    <mergeCell ref="M26:M27"/>
    <mergeCell ref="P24:U24"/>
    <mergeCell ref="R26:R27"/>
    <mergeCell ref="L26:L27"/>
  </mergeCells>
  <phoneticPr fontId="1" type="noConversion"/>
  <pageMargins left="0.25" right="0.25" top="0.75" bottom="0.75" header="0.3" footer="0.3"/>
  <pageSetup paperSize="9" scale="53" fitToHeight="0" orientation="landscape" cellComments="asDisplayed" r:id="rId1"/>
  <rowBreaks count="1" manualBreakCount="1">
    <brk id="144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realizacji programu</vt:lpstr>
      <vt:lpstr>'Harmonogram realizacji programu'!Obszar_wydruku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Małgorzata Marecka</cp:lastModifiedBy>
  <cp:lastPrinted>2022-05-16T11:08:01Z</cp:lastPrinted>
  <dcterms:created xsi:type="dcterms:W3CDTF">2009-06-11T13:56:30Z</dcterms:created>
  <dcterms:modified xsi:type="dcterms:W3CDTF">2023-06-29T07:24:43Z</dcterms:modified>
</cp:coreProperties>
</file>